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536" activeTab="0"/>
  </bookViews>
  <sheets>
    <sheet name="East Jefferson" sheetId="1" r:id="rId1"/>
  </sheets>
  <definedNames>
    <definedName name="_xlnm.Print_Area" localSheetId="0">'East Jefferson'!$A$1:$I$107</definedName>
  </definedNames>
  <calcPr fullCalcOnLoad="1"/>
</workbook>
</file>

<file path=xl/sharedStrings.xml><?xml version="1.0" encoding="utf-8"?>
<sst xmlns="http://schemas.openxmlformats.org/spreadsheetml/2006/main" count="66" uniqueCount="37">
  <si>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</si>
  <si>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</si>
  <si>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</si>
  <si>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</si>
  <si>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</si>
  <si>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</si>
  <si>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</si>
  <si>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</si>
  <si>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</si>
  <si>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</si>
  <si>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</si>
  <si>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</si>
  <si>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</si>
  <si>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</si>
  <si>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</si>
  <si>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</si>
  <si>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</si>
  <si>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</si>
  <si>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</si>
  <si>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</si>
  <si>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</si>
  <si>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</si>
  <si>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</si>
  <si>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</si>
  <si>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</si>
  <si>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</si>
  <si>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AHCCCS - East Jefferson</t>
  </si>
  <si>
    <t>Telework</t>
  </si>
  <si>
    <t>YES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</si>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</sst>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9.5"/>
      <color indexed="8"/>
      <name val="Tms Rmn"/>
      <family val="0"/>
    </font>
    <font>
      <sz val="7.35"/>
      <color indexed="8"/>
      <name val="Tms Rmn"/>
      <family val="0"/>
    </font>
    <font>
      <sz val="8.2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.25"/>
      <color indexed="8"/>
      <name val="Tms Rmn"/>
      <family val="0"/>
    </font>
    <font>
      <b/>
      <sz val="11.75"/>
      <color indexed="8"/>
      <name val="Tms Rmn"/>
      <family val="0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0" fillId="0" borderId="0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8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0" fontId="19" fillId="0" borderId="0" xfId="0" applyFont="1" applyAlignment="1">
      <alignment/>
    </xf>
    <xf numFmtId="0" fontId="4" fillId="0" borderId="24" xfId="0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18" fillId="0" borderId="25" xfId="0" applyFont="1" applyBorder="1" applyAlignment="1">
      <alignment horizontal="center"/>
    </xf>
    <xf numFmtId="3" fontId="27" fillId="0" borderId="26" xfId="42" applyNumberFormat="1" applyFont="1" applyFill="1" applyBorder="1" applyAlignment="1">
      <alignment/>
    </xf>
    <xf numFmtId="167" fontId="18" fillId="0" borderId="27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18" fillId="0" borderId="19" xfId="0" applyFont="1" applyBorder="1" applyAlignment="1">
      <alignment/>
    </xf>
    <xf numFmtId="3" fontId="27" fillId="0" borderId="20" xfId="42" applyNumberFormat="1" applyFont="1" applyFill="1" applyBorder="1" applyAlignment="1">
      <alignment/>
    </xf>
    <xf numFmtId="167" fontId="18" fillId="0" borderId="22" xfId="59" applyNumberFormat="1" applyFont="1" applyBorder="1" applyAlignment="1">
      <alignment/>
    </xf>
    <xf numFmtId="0" fontId="18" fillId="0" borderId="19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28" xfId="59" applyNumberFormat="1" applyFont="1" applyBorder="1" applyAlignment="1">
      <alignment/>
    </xf>
    <xf numFmtId="1" fontId="18" fillId="0" borderId="29" xfId="59" applyNumberFormat="1" applyFont="1" applyBorder="1" applyAlignment="1">
      <alignment horizontal="center"/>
    </xf>
    <xf numFmtId="1" fontId="18" fillId="0" borderId="30" xfId="59" applyNumberFormat="1" applyFont="1" applyBorder="1" applyAlignment="1">
      <alignment/>
    </xf>
    <xf numFmtId="1" fontId="18" fillId="0" borderId="31" xfId="59" applyNumberFormat="1" applyFont="1" applyBorder="1" applyAlignment="1">
      <alignment horizontal="center"/>
    </xf>
    <xf numFmtId="1" fontId="18" fillId="0" borderId="18" xfId="59" applyNumberFormat="1" applyFont="1" applyBorder="1" applyAlignment="1">
      <alignment horizontal="center"/>
    </xf>
    <xf numFmtId="171" fontId="18" fillId="0" borderId="30" xfId="0" applyNumberFormat="1" applyFont="1" applyBorder="1" applyAlignment="1">
      <alignment horizontal="center"/>
    </xf>
    <xf numFmtId="3" fontId="18" fillId="0" borderId="32" xfId="0" applyNumberFormat="1" applyFont="1" applyBorder="1" applyAlignment="1">
      <alignment/>
    </xf>
    <xf numFmtId="167" fontId="18" fillId="0" borderId="33" xfId="59" applyNumberFormat="1" applyFont="1" applyBorder="1" applyAlignment="1">
      <alignment/>
    </xf>
    <xf numFmtId="0" fontId="18" fillId="0" borderId="19" xfId="0" applyFont="1" applyBorder="1" applyAlignment="1">
      <alignment horizontal="center"/>
    </xf>
    <xf numFmtId="171" fontId="18" fillId="0" borderId="28" xfId="0" applyNumberFormat="1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4" fillId="0" borderId="34" xfId="59" applyNumberFormat="1" applyFont="1" applyBorder="1" applyAlignment="1">
      <alignment horizontal="center"/>
    </xf>
    <xf numFmtId="167" fontId="4" fillId="0" borderId="35" xfId="59" applyNumberFormat="1" applyFont="1" applyBorder="1" applyAlignment="1">
      <alignment horizontal="center"/>
    </xf>
    <xf numFmtId="167" fontId="4" fillId="0" borderId="36" xfId="59" applyNumberFormat="1" applyFont="1" applyBorder="1" applyAlignment="1">
      <alignment horizontal="center"/>
    </xf>
    <xf numFmtId="167" fontId="4" fillId="0" borderId="37" xfId="59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4" fillId="0" borderId="38" xfId="0" applyFont="1" applyBorder="1" applyAlignment="1">
      <alignment horizontal="center"/>
    </xf>
    <xf numFmtId="9" fontId="4" fillId="0" borderId="39" xfId="59" applyFont="1" applyBorder="1" applyAlignment="1">
      <alignment/>
    </xf>
    <xf numFmtId="0" fontId="4" fillId="0" borderId="40" xfId="0" applyFont="1" applyBorder="1" applyAlignment="1">
      <alignment horizontal="center"/>
    </xf>
    <xf numFmtId="167" fontId="4" fillId="0" borderId="41" xfId="59" applyNumberFormat="1" applyFont="1" applyBorder="1" applyAlignment="1">
      <alignment horizontal="center"/>
    </xf>
    <xf numFmtId="167" fontId="4" fillId="0" borderId="42" xfId="59" applyNumberFormat="1" applyFont="1" applyBorder="1" applyAlignment="1">
      <alignment horizontal="center"/>
    </xf>
    <xf numFmtId="167" fontId="4" fillId="0" borderId="43" xfId="59" applyNumberFormat="1" applyFont="1" applyBorder="1" applyAlignment="1">
      <alignment horizontal="center"/>
    </xf>
    <xf numFmtId="167" fontId="4" fillId="0" borderId="44" xfId="59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8" xfId="0" applyFont="1" applyBorder="1" applyAlignment="1">
      <alignment/>
    </xf>
    <xf numFmtId="0" fontId="19" fillId="0" borderId="21" xfId="0" applyFont="1" applyBorder="1" applyAlignment="1">
      <alignment/>
    </xf>
    <xf numFmtId="9" fontId="4" fillId="0" borderId="39" xfId="0" applyNumberFormat="1" applyFont="1" applyBorder="1" applyAlignment="1">
      <alignment/>
    </xf>
    <xf numFmtId="9" fontId="4" fillId="0" borderId="21" xfId="0" applyNumberFormat="1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9" fontId="8" fillId="0" borderId="0" xfId="0" applyNumberFormat="1" applyFont="1" applyAlignment="1">
      <alignment/>
    </xf>
    <xf numFmtId="0" fontId="19" fillId="0" borderId="45" xfId="0" applyFont="1" applyBorder="1" applyAlignment="1">
      <alignment horizontal="center"/>
    </xf>
    <xf numFmtId="167" fontId="19" fillId="0" borderId="45" xfId="59" applyNumberFormat="1" applyFont="1" applyBorder="1" applyAlignment="1">
      <alignment horizontal="center"/>
    </xf>
    <xf numFmtId="167" fontId="19" fillId="0" borderId="11" xfId="59" applyNumberFormat="1" applyFont="1" applyBorder="1" applyAlignment="1">
      <alignment horizontal="center"/>
    </xf>
    <xf numFmtId="167" fontId="19" fillId="0" borderId="27" xfId="59" applyNumberFormat="1" applyFont="1" applyBorder="1" applyAlignment="1">
      <alignment horizontal="center"/>
    </xf>
    <xf numFmtId="167" fontId="19" fillId="0" borderId="46" xfId="59" applyNumberFormat="1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23" fillId="0" borderId="48" xfId="0" applyFont="1" applyBorder="1" applyAlignment="1">
      <alignment/>
    </xf>
    <xf numFmtId="0" fontId="23" fillId="0" borderId="47" xfId="0" applyFont="1" applyBorder="1" applyAlignment="1">
      <alignment/>
    </xf>
    <xf numFmtId="0" fontId="2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000000"/>
                </a:solidFill>
              </a:rPr>
              <a:t>Percentage</a:t>
            </a:r>
            <a:r>
              <a:rPr lang="en-US" cap="none" sz="1175" b="1" i="0" u="none" baseline="0">
                <a:solidFill>
                  <a:srgbClr val="000000"/>
                </a:solidFill>
              </a:rPr>
              <a:t> of Non-SOV Trips by Alternate Mode</a:t>
            </a:r>
          </a:p>
        </c:rich>
      </c:tx>
      <c:layout>
        <c:manualLayout>
          <c:xMode val="factor"/>
          <c:yMode val="factor"/>
          <c:x val="-0.03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25"/>
          <c:w val="0.946"/>
          <c:h val="0.833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'East Jefferson'!$B$58:$C$58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'East Jefferson'!$A$61:$A$69</c:f>
              <c:strCache/>
            </c:strRef>
          </c:cat>
          <c:val>
            <c:numRef>
              <c:f>'East Jefferson'!$C$61:$C$69</c:f>
              <c:numCache/>
            </c:numRef>
          </c:val>
        </c:ser>
        <c:ser>
          <c:idx val="4"/>
          <c:order val="1"/>
          <c:tx>
            <c:strRef>
              <c:f>'East Jefferson'!$D$58:$E$58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'East Jefferson'!$A$61:$A$69</c:f>
              <c:strCache/>
            </c:strRef>
          </c:cat>
          <c:val>
            <c:numRef>
              <c:f>'East Jefferson'!$E$61:$E$69</c:f>
              <c:numCache/>
            </c:numRef>
          </c:val>
        </c:ser>
        <c:ser>
          <c:idx val="1"/>
          <c:order val="2"/>
          <c:tx>
            <c:strRef>
              <c:f>'East Jefferson'!$F$58:$G$58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'East Jefferson'!$A$61:$A$69</c:f>
              <c:strCache/>
            </c:strRef>
          </c:cat>
          <c:val>
            <c:numRef>
              <c:f>'East Jefferson'!$G$61:$G$69</c:f>
              <c:numCache/>
            </c:numRef>
          </c:val>
        </c:ser>
        <c:ser>
          <c:idx val="5"/>
          <c:order val="3"/>
          <c:tx>
            <c:strRef>
              <c:f>'East Jefferson'!$H$58:$I$58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'East Jefferson'!$I$61:$I$69</c:f>
              <c:numCache/>
            </c:numRef>
          </c:val>
        </c:ser>
        <c:ser>
          <c:idx val="0"/>
          <c:order val="4"/>
          <c:tx>
            <c:strRef>
              <c:f>'East Jefferson'!$J$58:$K$58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'East Jefferson'!$K$61:$K$69</c:f>
              <c:numCache/>
            </c:numRef>
          </c:val>
        </c:ser>
        <c:axId val="3089293"/>
        <c:axId val="27803638"/>
      </c:barChart>
      <c:catAx>
        <c:axId val="3089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803638"/>
        <c:crosses val="autoZero"/>
        <c:auto val="1"/>
        <c:lblOffset val="100"/>
        <c:tickLblSkip val="1"/>
        <c:noMultiLvlLbl val="0"/>
      </c:catAx>
      <c:valAx>
        <c:axId val="27803638"/>
        <c:scaling>
          <c:orientation val="minMax"/>
          <c:max val="0.4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089293"/>
        <c:crossesAt val="1"/>
        <c:crossBetween val="between"/>
        <c:dispUnits/>
        <c:maj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925"/>
          <c:y val="0.909"/>
          <c:w val="0.426"/>
          <c:h val="0.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875"/>
          <c:w val="0.962"/>
          <c:h val="0.666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'East Jefferson'!$A$14:$A$23</c:f>
              <c:numCache/>
            </c:numRef>
          </c:cat>
          <c:val>
            <c:numRef>
              <c:f>'East Jefferson'!$B$14:$B$23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'East Jefferson'!$A$14:$A$23</c:f>
              <c:numCache/>
            </c:numRef>
          </c:cat>
          <c:val>
            <c:numRef>
              <c:f>'East Jefferson'!$C$14:$C$23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'East Jefferson'!$A$14:$A$23</c:f>
              <c:numCache/>
            </c:numRef>
          </c:cat>
          <c:val>
            <c:numRef>
              <c:f>'East Jefferson'!$I$14:$I$23</c:f>
              <c:numCache/>
            </c:numRef>
          </c:val>
          <c:smooth val="0"/>
        </c:ser>
        <c:marker val="1"/>
        <c:axId val="48906151"/>
        <c:axId val="37502176"/>
      </c:lineChart>
      <c:catAx>
        <c:axId val="48906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7502176"/>
        <c:crosses val="autoZero"/>
        <c:auto val="1"/>
        <c:lblOffset val="100"/>
        <c:tickLblSkip val="1"/>
        <c:noMultiLvlLbl val="0"/>
      </c:catAx>
      <c:valAx>
        <c:axId val="3750217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8906151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975"/>
          <c:y val="0.897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85"/>
          <c:w val="0.95825"/>
          <c:h val="0.669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'East Jefferson'!$A$14:$A$23</c:f>
              <c:numCache/>
            </c:numRef>
          </c:cat>
          <c:val>
            <c:numRef>
              <c:f>'East Jefferson'!$E$14:$E$23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'East Jefferson'!$A$14:$A$23</c:f>
              <c:numCache/>
            </c:numRef>
          </c:cat>
          <c:val>
            <c:numRef>
              <c:f>'East Jefferson'!$F$14:$F$23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'East Jefferson'!$A$14:$A$23</c:f>
              <c:numCache/>
            </c:numRef>
          </c:cat>
          <c:val>
            <c:numRef>
              <c:f>'East Jefferson'!$I$14:$I$23</c:f>
              <c:numCache/>
            </c:numRef>
          </c:val>
          <c:smooth val="0"/>
        </c:ser>
        <c:marker val="1"/>
        <c:axId val="1975265"/>
        <c:axId val="17777386"/>
      </c:lineChart>
      <c:catAx>
        <c:axId val="1975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77386"/>
        <c:crosses val="autoZero"/>
        <c:auto val="1"/>
        <c:lblOffset val="100"/>
        <c:tickLblSkip val="1"/>
        <c:noMultiLvlLbl val="0"/>
      </c:catAx>
      <c:valAx>
        <c:axId val="1777738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5265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975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</cdr:x>
      <cdr:y>0.52525</cdr:y>
    </cdr:from>
    <cdr:to>
      <cdr:x>0.99875</cdr:x>
      <cdr:y>0.7965</cdr:y>
    </cdr:to>
    <cdr:sp>
      <cdr:nvSpPr>
        <cdr:cNvPr id="1" name="AutoShape 1"/>
        <cdr:cNvSpPr>
          <a:spLocks/>
        </cdr:cNvSpPr>
      </cdr:nvSpPr>
      <cdr:spPr>
        <a:xfrm>
          <a:off x="6829425" y="1304925"/>
          <a:ext cx="361950" cy="6762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</cdr:x>
      <cdr:y>0.263</cdr:y>
    </cdr:from>
    <cdr:to>
      <cdr:x>1</cdr:x>
      <cdr:y>0.47575</cdr:y>
    </cdr:to>
    <cdr:sp>
      <cdr:nvSpPr>
        <cdr:cNvPr id="1" name="AutoShape 3"/>
        <cdr:cNvSpPr>
          <a:spLocks/>
        </cdr:cNvSpPr>
      </cdr:nvSpPr>
      <cdr:spPr>
        <a:xfrm>
          <a:off x="5657850" y="581025"/>
          <a:ext cx="266700" cy="4762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0.28275</cdr:y>
    </cdr:from>
    <cdr:to>
      <cdr:x>1</cdr:x>
      <cdr:y>0.4955</cdr:y>
    </cdr:to>
    <cdr:sp>
      <cdr:nvSpPr>
        <cdr:cNvPr id="1" name="AutoShape 3"/>
        <cdr:cNvSpPr>
          <a:spLocks/>
        </cdr:cNvSpPr>
      </cdr:nvSpPr>
      <cdr:spPr>
        <a:xfrm>
          <a:off x="5648325" y="638175"/>
          <a:ext cx="266700" cy="4857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70</xdr:row>
      <xdr:rowOff>133350</xdr:rowOff>
    </xdr:from>
    <xdr:to>
      <xdr:col>8</xdr:col>
      <xdr:colOff>228600</xdr:colOff>
      <xdr:row>86</xdr:row>
      <xdr:rowOff>133350</xdr:rowOff>
    </xdr:to>
    <xdr:graphicFrame>
      <xdr:nvGraphicFramePr>
        <xdr:cNvPr id="1" name="Chart 1"/>
        <xdr:cNvGraphicFramePr/>
      </xdr:nvGraphicFramePr>
      <xdr:xfrm>
        <a:off x="66675" y="11972925"/>
        <a:ext cx="72009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23</xdr:row>
      <xdr:rowOff>142875</xdr:rowOff>
    </xdr:from>
    <xdr:to>
      <xdr:col>6</xdr:col>
      <xdr:colOff>600075</xdr:colOff>
      <xdr:row>38</xdr:row>
      <xdr:rowOff>76200</xdr:rowOff>
    </xdr:to>
    <xdr:graphicFrame>
      <xdr:nvGraphicFramePr>
        <xdr:cNvPr id="2" name="Chart 2"/>
        <xdr:cNvGraphicFramePr/>
      </xdr:nvGraphicFramePr>
      <xdr:xfrm>
        <a:off x="57150" y="4572000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39</xdr:row>
      <xdr:rowOff>47625</xdr:rowOff>
    </xdr:from>
    <xdr:to>
      <xdr:col>6</xdr:col>
      <xdr:colOff>581025</xdr:colOff>
      <xdr:row>54</xdr:row>
      <xdr:rowOff>47625</xdr:rowOff>
    </xdr:to>
    <xdr:graphicFrame>
      <xdr:nvGraphicFramePr>
        <xdr:cNvPr id="3" name="Chart 3"/>
        <xdr:cNvGraphicFramePr/>
      </xdr:nvGraphicFramePr>
      <xdr:xfrm>
        <a:off x="47625" y="6915150"/>
        <a:ext cx="5915025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122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20583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8</xdr:col>
      <xdr:colOff>476250</xdr:colOff>
      <xdr:row>24</xdr:row>
      <xdr:rowOff>76200</xdr:rowOff>
    </xdr:from>
    <xdr:to>
      <xdr:col>9</xdr:col>
      <xdr:colOff>704850</xdr:colOff>
      <xdr:row>28</xdr:row>
      <xdr:rowOff>95250</xdr:rowOff>
    </xdr:to>
    <xdr:sp>
      <xdr:nvSpPr>
        <xdr:cNvPr id="5" name="AutoShape 8"/>
        <xdr:cNvSpPr>
          <a:spLocks/>
        </xdr:cNvSpPr>
      </xdr:nvSpPr>
      <xdr:spPr>
        <a:xfrm>
          <a:off x="7515225" y="4657725"/>
          <a:ext cx="1457325" cy="628650"/>
        </a:xfrm>
        <a:prstGeom prst="borderCallout1">
          <a:avLst>
            <a:gd name="adj1" fmla="val -273106"/>
            <a:gd name="adj2" fmla="val -2785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8</xdr:col>
      <xdr:colOff>361950</xdr:colOff>
      <xdr:row>39</xdr:row>
      <xdr:rowOff>57150</xdr:rowOff>
    </xdr:from>
    <xdr:to>
      <xdr:col>9</xdr:col>
      <xdr:colOff>800100</xdr:colOff>
      <xdr:row>43</xdr:row>
      <xdr:rowOff>95250</xdr:rowOff>
    </xdr:to>
    <xdr:sp>
      <xdr:nvSpPr>
        <xdr:cNvPr id="6" name="AutoShape 9"/>
        <xdr:cNvSpPr>
          <a:spLocks/>
        </xdr:cNvSpPr>
      </xdr:nvSpPr>
      <xdr:spPr>
        <a:xfrm>
          <a:off x="7400925" y="6924675"/>
          <a:ext cx="1666875" cy="647700"/>
        </a:xfrm>
        <a:prstGeom prst="borderCallout1">
          <a:avLst>
            <a:gd name="adj1" fmla="val -210129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792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66675</xdr:colOff>
      <xdr:row>85</xdr:row>
      <xdr:rowOff>76200</xdr:rowOff>
    </xdr:from>
    <xdr:ext cx="1647825" cy="161925"/>
    <xdr:sp>
      <xdr:nvSpPr>
        <xdr:cNvPr id="8" name="Text Box 11"/>
        <xdr:cNvSpPr txBox="1">
          <a:spLocks noChangeArrowheads="1"/>
        </xdr:cNvSpPr>
      </xdr:nvSpPr>
      <xdr:spPr>
        <a:xfrm>
          <a:off x="66675" y="1425892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9" name="Text Box 23"/>
        <xdr:cNvSpPr txBox="1">
          <a:spLocks noChangeArrowheads="1"/>
        </xdr:cNvSpPr>
      </xdr:nvSpPr>
      <xdr:spPr>
        <a:xfrm>
          <a:off x="4152900" y="14792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107</xdr:row>
      <xdr:rowOff>114300</xdr:rowOff>
    </xdr:from>
    <xdr:ext cx="85725" cy="190500"/>
    <xdr:sp fLocksText="0">
      <xdr:nvSpPr>
        <xdr:cNvPr id="10" name="Text Box 24"/>
        <xdr:cNvSpPr txBox="1">
          <a:spLocks noChangeArrowheads="1"/>
        </xdr:cNvSpPr>
      </xdr:nvSpPr>
      <xdr:spPr>
        <a:xfrm>
          <a:off x="790575" y="1829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1" name="Text Box 25"/>
        <xdr:cNvSpPr txBox="1">
          <a:spLocks noChangeArrowheads="1"/>
        </xdr:cNvSpPr>
      </xdr:nvSpPr>
      <xdr:spPr>
        <a:xfrm>
          <a:off x="4152900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2" name="Text Box 26"/>
        <xdr:cNvSpPr txBox="1">
          <a:spLocks noChangeArrowheads="1"/>
        </xdr:cNvSpPr>
      </xdr:nvSpPr>
      <xdr:spPr>
        <a:xfrm>
          <a:off x="4152900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L108"/>
  <sheetViews>
    <sheetView showGridLines="0" tabSelected="1" zoomScaleSheetLayoutView="100" zoomScalePageLayoutView="0" workbookViewId="0" topLeftCell="A40">
      <selection activeCell="K68" sqref="K68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375" style="3" customWidth="1"/>
    <col min="9" max="9" width="16.125" style="3" customWidth="1"/>
    <col min="10" max="11" width="11.375" style="4" customWidth="1"/>
    <col min="12" max="12" width="10.375" style="4" customWidth="1"/>
    <col min="13" max="13" width="9.125" style="4" customWidth="1"/>
    <col min="14" max="49" width="5.00390625" style="4" customWidth="1"/>
    <col min="50" max="64" width="11.375" style="4" customWidth="1"/>
    <col min="65" max="16384" width="11.375" style="3" customWidth="1"/>
  </cols>
  <sheetData>
    <row r="1" ht="15" customHeight="1"/>
    <row r="2" spans="1:10" ht="22.5">
      <c r="A2" s="92" t="s">
        <v>26</v>
      </c>
      <c r="B2" s="92"/>
      <c r="C2" s="92"/>
      <c r="D2" s="92"/>
      <c r="E2" s="92"/>
      <c r="F2" s="92"/>
      <c r="G2" s="92"/>
      <c r="H2" s="89"/>
      <c r="I2" s="89"/>
      <c r="J2" s="5"/>
    </row>
    <row r="3" spans="1:10" ht="15.75" customHeight="1">
      <c r="A3" s="93" t="s">
        <v>36</v>
      </c>
      <c r="B3" s="93"/>
      <c r="C3" s="93"/>
      <c r="D3" s="93"/>
      <c r="E3" s="93"/>
      <c r="F3" s="93"/>
      <c r="G3" s="93"/>
      <c r="H3" s="89"/>
      <c r="I3" s="89"/>
      <c r="J3" s="5"/>
    </row>
    <row r="4" ht="6.75" customHeight="1">
      <c r="F4" s="6"/>
    </row>
    <row r="5" ht="13.5" thickBot="1">
      <c r="F5" s="6"/>
    </row>
    <row r="6" spans="1:63" s="1" customFormat="1" ht="15.75" thickBot="1">
      <c r="A6" s="7" t="s">
        <v>0</v>
      </c>
      <c r="B6" s="8">
        <v>2011</v>
      </c>
      <c r="C6" s="8">
        <v>2012</v>
      </c>
      <c r="D6" s="8">
        <v>2013</v>
      </c>
      <c r="E6" s="8" t="s">
        <v>35</v>
      </c>
      <c r="F6" s="8">
        <v>2016</v>
      </c>
      <c r="G6" s="8">
        <v>2017</v>
      </c>
      <c r="H6" s="8">
        <v>2018</v>
      </c>
      <c r="I6" s="66">
        <v>2019</v>
      </c>
      <c r="J6" s="74">
        <v>2020</v>
      </c>
      <c r="K6" s="75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1:63" s="1" customFormat="1" ht="15">
      <c r="A7" s="9" t="s">
        <v>1</v>
      </c>
      <c r="B7" s="10">
        <v>0.94</v>
      </c>
      <c r="C7" s="10">
        <v>0.88</v>
      </c>
      <c r="D7" s="10">
        <v>0.78</v>
      </c>
      <c r="E7" s="10">
        <v>0.82</v>
      </c>
      <c r="F7" s="10">
        <v>0.83</v>
      </c>
      <c r="G7" s="10">
        <v>0.911</v>
      </c>
      <c r="H7" s="10">
        <v>0.844</v>
      </c>
      <c r="I7" s="67">
        <v>0.8144</v>
      </c>
      <c r="J7" s="76">
        <v>0.7772</v>
      </c>
      <c r="K7" s="77">
        <v>0.78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ht="15" customHeight="1">
      <c r="D8" s="11" t="s">
        <v>34</v>
      </c>
    </row>
    <row r="9" ht="15" customHeight="1">
      <c r="D9" s="11"/>
    </row>
    <row r="10" spans="1:9" ht="18.75">
      <c r="A10" s="94" t="s">
        <v>2</v>
      </c>
      <c r="B10" s="94"/>
      <c r="C10" s="94"/>
      <c r="D10" s="94"/>
      <c r="E10" s="94"/>
      <c r="F10" s="94"/>
      <c r="G10" s="94"/>
      <c r="H10" s="95"/>
      <c r="I10" s="95"/>
    </row>
    <row r="11" spans="1:10" ht="12" customHeight="1" thickBot="1">
      <c r="A11" s="102"/>
      <c r="B11" s="102"/>
      <c r="C11" s="102"/>
      <c r="D11" s="102"/>
      <c r="E11" s="102"/>
      <c r="F11" s="102"/>
      <c r="G11" s="102"/>
      <c r="H11" s="12"/>
      <c r="J11" s="3"/>
    </row>
    <row r="12" spans="2:63" s="1" customFormat="1" ht="15.75" thickBot="1">
      <c r="B12" s="97" t="s">
        <v>3</v>
      </c>
      <c r="C12" s="98"/>
      <c r="D12" s="99"/>
      <c r="E12" s="97" t="s">
        <v>4</v>
      </c>
      <c r="F12" s="100"/>
      <c r="G12" s="101"/>
      <c r="H12" s="13" t="s">
        <v>5</v>
      </c>
      <c r="I12" s="88" t="s">
        <v>6</v>
      </c>
      <c r="J12" s="8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s="1" customFormat="1" ht="15.75" thickBot="1">
      <c r="A13" s="14"/>
      <c r="B13" s="15" t="s">
        <v>7</v>
      </c>
      <c r="C13" s="16" t="s">
        <v>8</v>
      </c>
      <c r="D13" s="17" t="s">
        <v>9</v>
      </c>
      <c r="E13" s="18" t="s">
        <v>7</v>
      </c>
      <c r="F13" s="16" t="s">
        <v>8</v>
      </c>
      <c r="G13" s="17" t="s">
        <v>9</v>
      </c>
      <c r="H13" s="19" t="s">
        <v>10</v>
      </c>
      <c r="I13" s="1" t="s">
        <v>11</v>
      </c>
      <c r="J13" s="1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1" customFormat="1" ht="15">
      <c r="A14" s="21">
        <v>2011</v>
      </c>
      <c r="B14" s="22">
        <v>0.6</v>
      </c>
      <c r="C14" s="23">
        <v>0.4515</v>
      </c>
      <c r="D14" s="24">
        <f>23%</f>
        <v>0.23</v>
      </c>
      <c r="E14" s="25">
        <v>0.6</v>
      </c>
      <c r="F14" s="23">
        <v>0.4236</v>
      </c>
      <c r="G14" s="24">
        <f>25%</f>
        <v>0.25</v>
      </c>
      <c r="H14" s="26" t="s">
        <v>28</v>
      </c>
      <c r="I14" s="60">
        <v>0.695</v>
      </c>
      <c r="J14" s="60">
        <v>0.666</v>
      </c>
      <c r="K14" s="2"/>
      <c r="L14" s="2"/>
      <c r="M14" s="80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s="1" customFormat="1" ht="15">
      <c r="A15" s="21">
        <v>2012</v>
      </c>
      <c r="B15" s="22">
        <v>0.6</v>
      </c>
      <c r="C15" s="23">
        <v>0.4783</v>
      </c>
      <c r="D15" s="24">
        <f aca="true" t="shared" si="0" ref="D15:D21">(C15-C14)/C14</f>
        <v>0.05935769656699887</v>
      </c>
      <c r="E15" s="25">
        <v>0.6</v>
      </c>
      <c r="F15" s="23">
        <v>0.4484</v>
      </c>
      <c r="G15" s="24">
        <f aca="true" t="shared" si="1" ref="G15:G21">(F15-F14)/F14</f>
        <v>0.05854579792256857</v>
      </c>
      <c r="H15" s="26" t="s">
        <v>28</v>
      </c>
      <c r="I15" s="60">
        <v>0.6939</v>
      </c>
      <c r="J15" s="60">
        <v>0.6664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s="1" customFormat="1" ht="15">
      <c r="A16" s="21">
        <v>2013</v>
      </c>
      <c r="B16" s="22">
        <v>0.6</v>
      </c>
      <c r="C16" s="23">
        <v>0.4834</v>
      </c>
      <c r="D16" s="24">
        <f t="shared" si="0"/>
        <v>0.01066276395567634</v>
      </c>
      <c r="E16" s="25">
        <v>0.6</v>
      </c>
      <c r="F16" s="23">
        <v>0.4485</v>
      </c>
      <c r="G16" s="24">
        <f t="shared" si="1"/>
        <v>0.00022301516503119755</v>
      </c>
      <c r="H16" s="26" t="s">
        <v>28</v>
      </c>
      <c r="I16" s="60">
        <v>0.7081</v>
      </c>
      <c r="J16" s="60">
        <v>0.6741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1" customFormat="1" ht="15">
      <c r="A17" s="21">
        <v>2015</v>
      </c>
      <c r="B17" s="22">
        <v>0.6</v>
      </c>
      <c r="C17" s="23">
        <v>0.4926</v>
      </c>
      <c r="D17" s="24">
        <f t="shared" si="0"/>
        <v>0.019031857674803445</v>
      </c>
      <c r="E17" s="25">
        <v>0.6</v>
      </c>
      <c r="F17" s="23">
        <v>0.4651</v>
      </c>
      <c r="G17" s="24">
        <f t="shared" si="1"/>
        <v>0.03701226309921963</v>
      </c>
      <c r="H17" s="26" t="s">
        <v>28</v>
      </c>
      <c r="I17" s="60">
        <v>0.7083</v>
      </c>
      <c r="J17" s="60">
        <v>0.668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29" customFormat="1" ht="15">
      <c r="A18" s="21">
        <v>2016</v>
      </c>
      <c r="B18" s="22">
        <v>0.6</v>
      </c>
      <c r="C18" s="23">
        <v>0.5056</v>
      </c>
      <c r="D18" s="24">
        <f t="shared" si="0"/>
        <v>0.026390580592773178</v>
      </c>
      <c r="E18" s="25">
        <v>0.6</v>
      </c>
      <c r="F18" s="23">
        <v>0.4467</v>
      </c>
      <c r="G18" s="24">
        <f t="shared" si="1"/>
        <v>-0.039561384648462754</v>
      </c>
      <c r="H18" s="26" t="s">
        <v>28</v>
      </c>
      <c r="I18" s="60">
        <v>0.7158</v>
      </c>
      <c r="J18" s="60">
        <v>0.6789</v>
      </c>
      <c r="K18" s="20"/>
      <c r="L18" s="20"/>
      <c r="M18" s="20"/>
      <c r="N18" s="20"/>
      <c r="O18" s="20"/>
      <c r="P18" s="20"/>
      <c r="Q18" s="20"/>
      <c r="R18" s="20"/>
      <c r="S18" s="28"/>
      <c r="T18" s="20"/>
      <c r="U18" s="20"/>
      <c r="V18" s="20"/>
      <c r="W18" s="28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</row>
    <row r="19" spans="1:63" s="1" customFormat="1" ht="15">
      <c r="A19" s="30">
        <v>2017</v>
      </c>
      <c r="B19" s="22">
        <v>0.6</v>
      </c>
      <c r="C19" s="23">
        <v>0.513</v>
      </c>
      <c r="D19" s="24">
        <f t="shared" si="0"/>
        <v>0.014636075949367012</v>
      </c>
      <c r="E19" s="25">
        <v>0.6</v>
      </c>
      <c r="F19" s="23">
        <v>0.449</v>
      </c>
      <c r="G19" s="24">
        <f t="shared" si="1"/>
        <v>0.005148869487351744</v>
      </c>
      <c r="H19" s="26" t="s">
        <v>28</v>
      </c>
      <c r="I19" s="60">
        <v>0.7517</v>
      </c>
      <c r="J19" s="60">
        <v>0.7189</v>
      </c>
      <c r="K19" s="2"/>
      <c r="L19" s="2"/>
      <c r="M19" s="2"/>
      <c r="N19" s="2"/>
      <c r="O19" s="2"/>
      <c r="P19" s="2"/>
      <c r="Q19" s="2"/>
      <c r="R19" s="2"/>
      <c r="S19" s="27"/>
      <c r="T19" s="20"/>
      <c r="U19" s="2"/>
      <c r="V19" s="2"/>
      <c r="W19" s="27"/>
      <c r="X19" s="20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24" ht="15.75" thickBot="1">
      <c r="A20" s="30">
        <v>2018</v>
      </c>
      <c r="B20" s="61">
        <v>0.6</v>
      </c>
      <c r="C20" s="62">
        <v>0.5375</v>
      </c>
      <c r="D20" s="63">
        <f t="shared" si="0"/>
        <v>0.0477582846003898</v>
      </c>
      <c r="E20" s="64">
        <v>0.6</v>
      </c>
      <c r="F20" s="62">
        <v>0.4733</v>
      </c>
      <c r="G20" s="63">
        <f t="shared" si="1"/>
        <v>0.05412026726057904</v>
      </c>
      <c r="H20" s="26" t="s">
        <v>28</v>
      </c>
      <c r="I20" s="60">
        <v>0.7593</v>
      </c>
      <c r="J20" s="60">
        <v>0.7154</v>
      </c>
      <c r="T20" s="33"/>
      <c r="X20" s="33"/>
    </row>
    <row r="21" spans="1:64" s="65" customFormat="1" ht="15.75" thickBot="1">
      <c r="A21" s="68">
        <v>2019</v>
      </c>
      <c r="B21" s="69">
        <v>0.6</v>
      </c>
      <c r="C21" s="70">
        <v>0.4918</v>
      </c>
      <c r="D21" s="71">
        <f t="shared" si="0"/>
        <v>-0.08502325581395342</v>
      </c>
      <c r="E21" s="72">
        <v>0.6</v>
      </c>
      <c r="F21" s="70">
        <v>0.4914</v>
      </c>
      <c r="G21" s="71">
        <f t="shared" si="1"/>
        <v>0.0382421297274456</v>
      </c>
      <c r="H21" s="73" t="s">
        <v>28</v>
      </c>
      <c r="I21" s="60">
        <v>0.7365</v>
      </c>
      <c r="J21" s="60">
        <v>0.6923</v>
      </c>
      <c r="K21" s="32"/>
      <c r="L21" s="32"/>
      <c r="M21" s="32"/>
      <c r="N21" s="32"/>
      <c r="O21" s="32"/>
      <c r="P21" s="32"/>
      <c r="Q21" s="32"/>
      <c r="R21" s="32"/>
      <c r="S21" s="32"/>
      <c r="T21" s="31"/>
      <c r="U21" s="32"/>
      <c r="V21" s="32"/>
      <c r="W21" s="32"/>
      <c r="X21" s="31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</row>
    <row r="22" spans="1:64" s="65" customFormat="1" ht="15.75" thickBot="1">
      <c r="A22" s="78">
        <v>2020</v>
      </c>
      <c r="B22" s="69">
        <v>0.6</v>
      </c>
      <c r="C22" s="70">
        <v>0.4946</v>
      </c>
      <c r="D22" s="71">
        <f>(C22-C21)/C21</f>
        <v>0.005693371289141865</v>
      </c>
      <c r="E22" s="72">
        <v>0.6</v>
      </c>
      <c r="F22" s="70">
        <v>0.4368</v>
      </c>
      <c r="G22" s="71">
        <f>(F22-F21)/F21</f>
        <v>-0.11111111111111108</v>
      </c>
      <c r="H22" s="79" t="s">
        <v>28</v>
      </c>
      <c r="I22" s="60">
        <v>0.737</v>
      </c>
      <c r="J22" s="60">
        <v>0.708</v>
      </c>
      <c r="K22" s="32"/>
      <c r="L22" s="32"/>
      <c r="M22" s="32"/>
      <c r="N22" s="32"/>
      <c r="O22" s="32"/>
      <c r="P22" s="32"/>
      <c r="Q22" s="32"/>
      <c r="R22" s="32"/>
      <c r="S22" s="32"/>
      <c r="T22" s="31"/>
      <c r="U22" s="32"/>
      <c r="V22" s="32"/>
      <c r="W22" s="32"/>
      <c r="X22" s="31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</row>
    <row r="23" spans="1:64" s="65" customFormat="1" ht="15">
      <c r="A23" s="81">
        <v>2021</v>
      </c>
      <c r="B23" s="82">
        <v>0.6</v>
      </c>
      <c r="C23" s="83">
        <v>0.161</v>
      </c>
      <c r="D23" s="84">
        <f>(C23-C22)/C22</f>
        <v>-0.6744844318641326</v>
      </c>
      <c r="E23" s="85">
        <v>0.6</v>
      </c>
      <c r="F23" s="83">
        <v>0.1122</v>
      </c>
      <c r="G23" s="84">
        <f>(F23-F22)/F22</f>
        <v>-0.743131868131868</v>
      </c>
      <c r="H23" s="86" t="s">
        <v>28</v>
      </c>
      <c r="I23" s="60">
        <v>0.4874</v>
      </c>
      <c r="J23" s="60">
        <v>0.4672</v>
      </c>
      <c r="K23" s="32"/>
      <c r="L23" s="32"/>
      <c r="M23" s="32"/>
      <c r="N23" s="32"/>
      <c r="O23" s="32"/>
      <c r="P23" s="32"/>
      <c r="Q23" s="32"/>
      <c r="R23" s="32"/>
      <c r="S23" s="32"/>
      <c r="T23" s="31"/>
      <c r="U23" s="32"/>
      <c r="V23" s="32"/>
      <c r="W23" s="32"/>
      <c r="X23" s="31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20:25" ht="12">
      <c r="T24" s="31"/>
      <c r="U24" s="32"/>
      <c r="X24" s="31"/>
      <c r="Y24" s="32"/>
    </row>
    <row r="25" spans="20:25" ht="12">
      <c r="T25" s="31"/>
      <c r="U25" s="32"/>
      <c r="X25" s="31"/>
      <c r="Y25" s="32"/>
    </row>
    <row r="26" spans="20:25" ht="12">
      <c r="T26" s="31"/>
      <c r="U26" s="32"/>
      <c r="X26" s="31"/>
      <c r="Y26" s="32"/>
    </row>
    <row r="27" spans="20:25" ht="12">
      <c r="T27" s="31"/>
      <c r="U27" s="32"/>
      <c r="X27" s="31"/>
      <c r="Y27" s="32"/>
    </row>
    <row r="28" spans="20:25" ht="12">
      <c r="T28" s="31"/>
      <c r="U28" s="32"/>
      <c r="X28" s="31"/>
      <c r="Y28" s="32"/>
    </row>
    <row r="29" spans="20:25" ht="12">
      <c r="T29" s="31"/>
      <c r="U29" s="32"/>
      <c r="X29" s="31"/>
      <c r="Y29" s="32"/>
    </row>
    <row r="30" spans="20:25" ht="12">
      <c r="T30" s="31"/>
      <c r="U30" s="32"/>
      <c r="X30" s="31"/>
      <c r="Y30" s="32"/>
    </row>
    <row r="31" spans="12:13" ht="12">
      <c r="L31" s="32"/>
      <c r="M31" s="32"/>
    </row>
    <row r="33" ht="12">
      <c r="W33" s="33"/>
    </row>
    <row r="34" ht="12">
      <c r="W34" s="33"/>
    </row>
    <row r="35" ht="12">
      <c r="W35" s="33"/>
    </row>
    <row r="36" ht="12">
      <c r="W36" s="33"/>
    </row>
    <row r="37" ht="12">
      <c r="W37" s="33"/>
    </row>
    <row r="38" ht="12">
      <c r="W38" s="33"/>
    </row>
    <row r="55" ht="12" customHeight="1"/>
    <row r="56" spans="1:9" ht="18.75" customHeight="1">
      <c r="A56" s="96" t="s">
        <v>13</v>
      </c>
      <c r="B56" s="96"/>
      <c r="C56" s="96"/>
      <c r="D56" s="96"/>
      <c r="E56" s="96"/>
      <c r="F56" s="96"/>
      <c r="G56" s="96"/>
      <c r="H56" s="95"/>
      <c r="I56" s="95"/>
    </row>
    <row r="57" ht="12.75" thickBot="1"/>
    <row r="58" spans="2:58" s="6" customFormat="1" ht="13.5" customHeight="1" thickBot="1">
      <c r="B58" s="90">
        <v>2017</v>
      </c>
      <c r="C58" s="91"/>
      <c r="D58" s="90">
        <v>2018</v>
      </c>
      <c r="E58" s="91"/>
      <c r="F58" s="90">
        <v>2019</v>
      </c>
      <c r="G58" s="91"/>
      <c r="H58" s="90">
        <v>2020</v>
      </c>
      <c r="I58" s="91"/>
      <c r="J58" s="90">
        <v>2021</v>
      </c>
      <c r="K58" s="91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</row>
    <row r="59" spans="1:58" s="6" customFormat="1" ht="13.5" thickBot="1">
      <c r="A59" s="58" t="s">
        <v>14</v>
      </c>
      <c r="B59" s="35" t="s">
        <v>15</v>
      </c>
      <c r="C59" s="17" t="s">
        <v>16</v>
      </c>
      <c r="D59" s="35" t="s">
        <v>15</v>
      </c>
      <c r="E59" s="17" t="s">
        <v>16</v>
      </c>
      <c r="F59" s="35" t="s">
        <v>15</v>
      </c>
      <c r="G59" s="17" t="s">
        <v>16</v>
      </c>
      <c r="H59" s="35" t="s">
        <v>15</v>
      </c>
      <c r="I59" s="17" t="s">
        <v>16</v>
      </c>
      <c r="J59" s="35" t="s">
        <v>15</v>
      </c>
      <c r="K59" s="17" t="s">
        <v>16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</row>
    <row r="60" spans="1:58" s="6" customFormat="1" ht="12.75">
      <c r="A60" s="39" t="s">
        <v>17</v>
      </c>
      <c r="B60" s="36">
        <v>2085.2</v>
      </c>
      <c r="C60" s="37">
        <f>B60/B70</f>
        <v>0.48348876141364583</v>
      </c>
      <c r="D60" s="36">
        <v>2245.8799999999997</v>
      </c>
      <c r="E60" s="37">
        <f>D60/D70</f>
        <v>0.5375490665390138</v>
      </c>
      <c r="F60" s="36">
        <v>1882.5</v>
      </c>
      <c r="G60" s="37">
        <f>F60/F70</f>
        <v>0.4917711598746082</v>
      </c>
      <c r="H60" s="36">
        <v>1868.2799999999993</v>
      </c>
      <c r="I60" s="37">
        <f>H60/H70</f>
        <v>0.49464654487688636</v>
      </c>
      <c r="J60" s="36">
        <v>627.7600000000001</v>
      </c>
      <c r="K60" s="37">
        <f>J60/J70</f>
        <v>0.16104669061056956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</row>
    <row r="61" spans="1:58" s="6" customFormat="1" ht="12.75">
      <c r="A61" s="39" t="s">
        <v>23</v>
      </c>
      <c r="B61" s="40">
        <v>96.62</v>
      </c>
      <c r="C61" s="41">
        <f>B61/B70</f>
        <v>0.022402975315454855</v>
      </c>
      <c r="D61" s="40">
        <v>77.11999999999999</v>
      </c>
      <c r="E61" s="41">
        <f>D61/D70</f>
        <v>0.018458592628051697</v>
      </c>
      <c r="F61" s="40">
        <v>58.5</v>
      </c>
      <c r="G61" s="41">
        <f>F61/F70</f>
        <v>0.015282131661442006</v>
      </c>
      <c r="H61" s="40">
        <v>84.71999999999998</v>
      </c>
      <c r="I61" s="41">
        <f>H61/H70</f>
        <v>0.02243050039714059</v>
      </c>
      <c r="J61" s="40">
        <v>61.23999999999999</v>
      </c>
      <c r="K61" s="41">
        <f>J61/J70</f>
        <v>0.015710620831195482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</row>
    <row r="62" spans="1:58" s="6" customFormat="1" ht="12.75">
      <c r="A62" s="39" t="s">
        <v>20</v>
      </c>
      <c r="B62" s="40">
        <v>7</v>
      </c>
      <c r="C62" s="41">
        <f>B62/B70</f>
        <v>0.0016230679694492235</v>
      </c>
      <c r="D62" s="40">
        <v>19</v>
      </c>
      <c r="E62" s="41">
        <f>D62/D70</f>
        <v>0.004547630445189086</v>
      </c>
      <c r="F62" s="40">
        <v>16</v>
      </c>
      <c r="G62" s="41">
        <f>F62/F70</f>
        <v>0.0041797283176593526</v>
      </c>
      <c r="H62" s="40">
        <v>3</v>
      </c>
      <c r="I62" s="41">
        <f>H62/H70</f>
        <v>0.00079428117553614</v>
      </c>
      <c r="J62" s="40">
        <v>5</v>
      </c>
      <c r="K62" s="41">
        <f>J62/J70</f>
        <v>0.0012827090815802976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</row>
    <row r="63" spans="1:58" s="6" customFormat="1" ht="12.75">
      <c r="A63" s="39" t="s">
        <v>18</v>
      </c>
      <c r="B63" s="40">
        <v>153</v>
      </c>
      <c r="C63" s="41">
        <f>B63/B70</f>
        <v>0.03547562847510446</v>
      </c>
      <c r="D63" s="40">
        <v>188</v>
      </c>
      <c r="E63" s="41">
        <f>D63/D70</f>
        <v>0.044997606510292006</v>
      </c>
      <c r="F63" s="40">
        <v>195</v>
      </c>
      <c r="G63" s="41">
        <f>F63/F70</f>
        <v>0.050940438871473356</v>
      </c>
      <c r="H63" s="40">
        <v>164</v>
      </c>
      <c r="I63" s="41">
        <f>H63/H70</f>
        <v>0.04342070426264232</v>
      </c>
      <c r="J63" s="40">
        <v>23</v>
      </c>
      <c r="K63" s="41">
        <f>J63/J70</f>
        <v>0.005900461775269369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</row>
    <row r="64" spans="1:58" s="6" customFormat="1" ht="12.75">
      <c r="A64" s="39" t="s">
        <v>19</v>
      </c>
      <c r="B64" s="40">
        <v>418</v>
      </c>
      <c r="C64" s="41">
        <f>B64/B70</f>
        <v>0.0969203444613965</v>
      </c>
      <c r="D64" s="40">
        <v>376</v>
      </c>
      <c r="E64" s="41">
        <f>D64/D70</f>
        <v>0.08999521302058401</v>
      </c>
      <c r="F64" s="40">
        <v>365</v>
      </c>
      <c r="G64" s="41">
        <f>F64/F70</f>
        <v>0.09535005224660396</v>
      </c>
      <c r="H64" s="40">
        <v>337</v>
      </c>
      <c r="I64" s="41">
        <f>H64/H70</f>
        <v>0.08922425205189306</v>
      </c>
      <c r="J64" s="40">
        <v>61</v>
      </c>
      <c r="K64" s="41">
        <f>J64/J70</f>
        <v>0.01564905079527963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</row>
    <row r="65" spans="1:58" s="6" customFormat="1" ht="12.75" customHeight="1">
      <c r="A65" s="42" t="s">
        <v>24</v>
      </c>
      <c r="B65" s="40">
        <v>149</v>
      </c>
      <c r="C65" s="41">
        <f>B65/B70</f>
        <v>0.03454816106399062</v>
      </c>
      <c r="D65" s="40"/>
      <c r="E65" s="41">
        <f>D65/D70</f>
        <v>0</v>
      </c>
      <c r="F65" s="40">
        <v>116</v>
      </c>
      <c r="G65" s="41">
        <f>F65/F70</f>
        <v>0.030303030303030304</v>
      </c>
      <c r="H65" s="40">
        <v>111</v>
      </c>
      <c r="I65" s="41">
        <f>H65/H70</f>
        <v>0.02938840349483718</v>
      </c>
      <c r="J65" s="40">
        <v>115</v>
      </c>
      <c r="K65" s="41">
        <f>J65/J70</f>
        <v>0.029502308876346844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</row>
    <row r="66" spans="1:58" s="6" customFormat="1" ht="12.75">
      <c r="A66" s="39" t="s">
        <v>29</v>
      </c>
      <c r="B66" s="40">
        <v>89</v>
      </c>
      <c r="C66" s="41">
        <f>B66/B70</f>
        <v>0.020636149897282987</v>
      </c>
      <c r="D66" s="40">
        <v>108</v>
      </c>
      <c r="E66" s="41">
        <f>D66/D70</f>
        <v>0.02584968884633796</v>
      </c>
      <c r="F66" s="40">
        <v>81</v>
      </c>
      <c r="G66" s="41">
        <f>F66/F70</f>
        <v>0.02115987460815047</v>
      </c>
      <c r="H66" s="40">
        <v>79</v>
      </c>
      <c r="I66" s="41">
        <f>H66/H70</f>
        <v>0.02091607095578502</v>
      </c>
      <c r="J66" s="40">
        <v>14</v>
      </c>
      <c r="K66" s="41">
        <f>J66/J70</f>
        <v>0.0035915854284248334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</row>
    <row r="67" spans="1:58" s="6" customFormat="1" ht="12.75">
      <c r="A67" s="39" t="s">
        <v>27</v>
      </c>
      <c r="B67" s="40">
        <v>1309</v>
      </c>
      <c r="C67" s="41">
        <f>B67/B70</f>
        <v>0.3035137102870048</v>
      </c>
      <c r="D67" s="40">
        <v>1125</v>
      </c>
      <c r="E67" s="41">
        <f>D67/D70</f>
        <v>0.26926759214935375</v>
      </c>
      <c r="F67" s="40">
        <v>1077</v>
      </c>
      <c r="G67" s="41">
        <f>F67/F70</f>
        <v>0.28134796238244514</v>
      </c>
      <c r="H67" s="40">
        <v>1102</v>
      </c>
      <c r="I67" s="41">
        <f>H67/H70</f>
        <v>0.29176595181360876</v>
      </c>
      <c r="J67" s="40">
        <v>2975</v>
      </c>
      <c r="K67" s="41">
        <f>J67/J70</f>
        <v>0.763211903540277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</row>
    <row r="68" spans="1:58" s="6" customFormat="1" ht="12.75">
      <c r="A68" s="39" t="s">
        <v>22</v>
      </c>
      <c r="B68" s="40">
        <v>0</v>
      </c>
      <c r="C68" s="41">
        <f>B68/B70</f>
        <v>0</v>
      </c>
      <c r="D68" s="40">
        <v>1</v>
      </c>
      <c r="E68" s="41">
        <f>D68/D70</f>
        <v>0.00023934897079942556</v>
      </c>
      <c r="F68" s="40">
        <v>12</v>
      </c>
      <c r="G68" s="41">
        <f>F68/F70</f>
        <v>0.003134796238244514</v>
      </c>
      <c r="H68" s="40">
        <v>9</v>
      </c>
      <c r="I68" s="41">
        <f>H68/H70</f>
        <v>0.00238284352660842</v>
      </c>
      <c r="J68" s="40">
        <v>7</v>
      </c>
      <c r="K68" s="41">
        <f>J68/J70</f>
        <v>0.0017957927142124167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</row>
    <row r="69" spans="1:58" s="6" customFormat="1" ht="12.75">
      <c r="A69" s="39" t="s">
        <v>21</v>
      </c>
      <c r="B69" s="40">
        <v>6</v>
      </c>
      <c r="C69" s="41">
        <f>B69/B70</f>
        <v>0.001391201116670763</v>
      </c>
      <c r="D69" s="40">
        <v>38</v>
      </c>
      <c r="E69" s="41">
        <f>D69/D70</f>
        <v>0.009095260890378171</v>
      </c>
      <c r="F69" s="40">
        <v>25</v>
      </c>
      <c r="G69" s="41">
        <f>F69/F70</f>
        <v>0.006530825496342737</v>
      </c>
      <c r="H69" s="40">
        <v>19</v>
      </c>
      <c r="I69" s="41">
        <f>H69/H70</f>
        <v>0.00503044744506222</v>
      </c>
      <c r="J69" s="40">
        <v>9</v>
      </c>
      <c r="K69" s="41">
        <f>J69/J70</f>
        <v>0.002308876346844536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</row>
    <row r="70" spans="1:58" s="6" customFormat="1" ht="13.5" thickBot="1">
      <c r="A70" s="39" t="s">
        <v>25</v>
      </c>
      <c r="B70" s="56">
        <f aca="true" t="shared" si="2" ref="B70:G70">SUM(B60:B69)</f>
        <v>4312.82</v>
      </c>
      <c r="C70" s="57">
        <f t="shared" si="2"/>
        <v>1</v>
      </c>
      <c r="D70" s="56">
        <f t="shared" si="2"/>
        <v>4178</v>
      </c>
      <c r="E70" s="57">
        <f t="shared" si="2"/>
        <v>1.0000000000000002</v>
      </c>
      <c r="F70" s="56">
        <f t="shared" si="2"/>
        <v>3828</v>
      </c>
      <c r="G70" s="57">
        <f t="shared" si="2"/>
        <v>1</v>
      </c>
      <c r="H70" s="56">
        <f>SUM(H60:H69)</f>
        <v>3776.999999999999</v>
      </c>
      <c r="I70" s="57">
        <f>SUM(I60:I69)</f>
        <v>1.0000000000000002</v>
      </c>
      <c r="J70" s="56">
        <f>SUM(J60:J69)</f>
        <v>3898</v>
      </c>
      <c r="K70" s="57">
        <f>SUM(K60:K69)</f>
        <v>0.9999999999999999</v>
      </c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</row>
    <row r="71" spans="1:64" s="6" customFormat="1" ht="12.75">
      <c r="A71" s="43"/>
      <c r="B71" s="44"/>
      <c r="C71" s="45"/>
      <c r="D71" s="46"/>
      <c r="E71" s="38"/>
      <c r="F71" s="46"/>
      <c r="G71" s="38"/>
      <c r="H71" s="3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</row>
    <row r="72" spans="1:64" s="6" customFormat="1" ht="12.75">
      <c r="A72" s="43"/>
      <c r="B72" s="44"/>
      <c r="C72" s="45"/>
      <c r="D72" s="46"/>
      <c r="E72" s="38"/>
      <c r="F72" s="46"/>
      <c r="G72" s="38"/>
      <c r="H72" s="38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</row>
    <row r="73" spans="1:64" s="6" customFormat="1" ht="12.75">
      <c r="A73" s="43"/>
      <c r="B73" s="44"/>
      <c r="C73" s="45"/>
      <c r="D73" s="46"/>
      <c r="E73" s="38"/>
      <c r="F73" s="46"/>
      <c r="G73" s="38"/>
      <c r="H73" s="38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</row>
    <row r="74" spans="1:64" s="6" customFormat="1" ht="12.75">
      <c r="A74" s="43"/>
      <c r="B74" s="44"/>
      <c r="C74" s="45"/>
      <c r="D74" s="46"/>
      <c r="E74" s="38"/>
      <c r="F74" s="46"/>
      <c r="G74" s="38"/>
      <c r="H74" s="3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</row>
    <row r="75" spans="1:64" s="6" customFormat="1" ht="12.75">
      <c r="A75" s="43"/>
      <c r="B75" s="44"/>
      <c r="C75" s="45"/>
      <c r="D75" s="46"/>
      <c r="E75" s="38"/>
      <c r="F75" s="46"/>
      <c r="G75" s="38"/>
      <c r="H75" s="3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</row>
    <row r="76" spans="1:64" s="6" customFormat="1" ht="12.75">
      <c r="A76" s="43"/>
      <c r="B76" s="44"/>
      <c r="C76" s="45"/>
      <c r="D76" s="46"/>
      <c r="E76" s="38"/>
      <c r="F76" s="46"/>
      <c r="G76" s="38"/>
      <c r="H76" s="38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</row>
    <row r="86" ht="12"/>
    <row r="87" ht="12"/>
    <row r="90" spans="1:9" ht="40.5" customHeight="1">
      <c r="A90" s="47"/>
      <c r="B90" s="87" t="s">
        <v>30</v>
      </c>
      <c r="C90" s="87"/>
      <c r="D90" s="87"/>
      <c r="E90" s="87"/>
      <c r="F90" s="87"/>
      <c r="G90" s="47"/>
      <c r="H90" s="48"/>
      <c r="I90" s="48"/>
    </row>
    <row r="91" ht="12.75" thickBot="1"/>
    <row r="92" spans="4:60" s="6" customFormat="1" ht="13.5" thickBot="1">
      <c r="D92" s="49">
        <v>2017</v>
      </c>
      <c r="E92" s="49">
        <v>2018</v>
      </c>
      <c r="F92" s="49">
        <v>2019</v>
      </c>
      <c r="G92" s="49">
        <v>2020</v>
      </c>
      <c r="H92" s="49">
        <v>2021</v>
      </c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</row>
    <row r="93" spans="2:60" s="6" customFormat="1" ht="12.75">
      <c r="B93" s="39" t="s">
        <v>23</v>
      </c>
      <c r="C93" s="50"/>
      <c r="D93" s="51">
        <v>81</v>
      </c>
      <c r="E93" s="51">
        <v>76</v>
      </c>
      <c r="F93" s="51">
        <v>81</v>
      </c>
      <c r="G93" s="51">
        <v>69</v>
      </c>
      <c r="H93" s="51">
        <v>52</v>
      </c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</row>
    <row r="94" spans="2:60" s="6" customFormat="1" ht="12.75">
      <c r="B94" s="39" t="s">
        <v>20</v>
      </c>
      <c r="C94" s="52"/>
      <c r="D94" s="53">
        <v>24</v>
      </c>
      <c r="E94" s="53">
        <v>35</v>
      </c>
      <c r="F94" s="53">
        <v>27</v>
      </c>
      <c r="G94" s="53">
        <v>18</v>
      </c>
      <c r="H94" s="53">
        <v>22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</row>
    <row r="95" spans="2:60" s="6" customFormat="1" ht="12.75">
      <c r="B95" s="39" t="s">
        <v>18</v>
      </c>
      <c r="C95" s="52"/>
      <c r="D95" s="53">
        <v>114</v>
      </c>
      <c r="E95" s="53">
        <v>175</v>
      </c>
      <c r="F95" s="53">
        <v>148</v>
      </c>
      <c r="G95" s="53">
        <v>147</v>
      </c>
      <c r="H95" s="53">
        <v>91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</row>
    <row r="96" spans="2:60" s="6" customFormat="1" ht="12.75">
      <c r="B96" s="39" t="s">
        <v>19</v>
      </c>
      <c r="C96" s="52"/>
      <c r="D96" s="53">
        <v>135</v>
      </c>
      <c r="E96" s="53">
        <v>110</v>
      </c>
      <c r="F96" s="53">
        <v>106</v>
      </c>
      <c r="G96" s="53">
        <v>98</v>
      </c>
      <c r="H96" s="53">
        <v>62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</row>
    <row r="97" spans="2:60" s="6" customFormat="1" ht="12.75" customHeight="1">
      <c r="B97" s="42" t="s">
        <v>24</v>
      </c>
      <c r="C97" s="52"/>
      <c r="D97" s="53">
        <v>237</v>
      </c>
      <c r="E97" s="53">
        <v>273</v>
      </c>
      <c r="F97" s="53">
        <v>251</v>
      </c>
      <c r="G97" s="53">
        <v>241</v>
      </c>
      <c r="H97" s="53">
        <v>214</v>
      </c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</row>
    <row r="98" spans="2:60" s="6" customFormat="1" ht="12.75" customHeight="1">
      <c r="B98" s="42" t="s">
        <v>29</v>
      </c>
      <c r="C98" s="52"/>
      <c r="D98" s="53">
        <v>154</v>
      </c>
      <c r="E98" s="53"/>
      <c r="F98" s="53"/>
      <c r="G98" s="53"/>
      <c r="H98" s="53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</row>
    <row r="99" spans="2:60" s="6" customFormat="1" ht="15" customHeight="1">
      <c r="B99" s="39" t="s">
        <v>27</v>
      </c>
      <c r="C99" s="52"/>
      <c r="D99" s="53">
        <v>549</v>
      </c>
      <c r="E99" s="53">
        <v>511</v>
      </c>
      <c r="F99" s="53">
        <v>472</v>
      </c>
      <c r="G99" s="53">
        <v>444</v>
      </c>
      <c r="H99" s="53">
        <v>463</v>
      </c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</row>
    <row r="100" spans="2:60" s="6" customFormat="1" ht="15" customHeight="1">
      <c r="B100" s="39" t="s">
        <v>22</v>
      </c>
      <c r="C100" s="52"/>
      <c r="D100" s="53">
        <v>56</v>
      </c>
      <c r="E100" s="53">
        <v>44</v>
      </c>
      <c r="F100" s="53">
        <v>35</v>
      </c>
      <c r="G100" s="53">
        <v>38</v>
      </c>
      <c r="H100" s="53">
        <v>20</v>
      </c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</row>
    <row r="101" spans="2:60" s="6" customFormat="1" ht="13.5" thickBot="1">
      <c r="B101" s="39" t="s">
        <v>21</v>
      </c>
      <c r="C101" s="50"/>
      <c r="D101" s="54">
        <v>9</v>
      </c>
      <c r="E101" s="54">
        <v>12</v>
      </c>
      <c r="F101" s="54">
        <v>12</v>
      </c>
      <c r="G101" s="54">
        <v>12</v>
      </c>
      <c r="H101" s="54">
        <v>10</v>
      </c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</row>
    <row r="104" spans="2:64" ht="18.75" customHeight="1">
      <c r="B104" s="87" t="s">
        <v>31</v>
      </c>
      <c r="C104" s="87"/>
      <c r="D104" s="87"/>
      <c r="E104" s="87"/>
      <c r="F104" s="87"/>
      <c r="BL104" s="3"/>
    </row>
    <row r="105" ht="12">
      <c r="BL105" s="3"/>
    </row>
    <row r="106" spans="3:64" ht="12.75">
      <c r="C106" s="55">
        <v>28.76</v>
      </c>
      <c r="D106" s="43" t="s">
        <v>32</v>
      </c>
      <c r="BL106" s="3"/>
    </row>
    <row r="107" spans="3:64" ht="12.75">
      <c r="C107" s="59">
        <v>38.96</v>
      </c>
      <c r="D107" s="43" t="s">
        <v>33</v>
      </c>
      <c r="BL107" s="3"/>
    </row>
    <row r="108" ht="12">
      <c r="BL108" s="3"/>
    </row>
    <row r="109" ht="12"/>
    <row r="124" ht="12"/>
  </sheetData>
  <sheetProtection/>
  <mergeCells count="15">
    <mergeCell ref="A2:I2"/>
    <mergeCell ref="A3:I3"/>
    <mergeCell ref="A10:I10"/>
    <mergeCell ref="A56:I56"/>
    <mergeCell ref="B12:D12"/>
    <mergeCell ref="E12:G12"/>
    <mergeCell ref="A11:G11"/>
    <mergeCell ref="B104:F104"/>
    <mergeCell ref="B90:F90"/>
    <mergeCell ref="I12:J12"/>
    <mergeCell ref="B58:C58"/>
    <mergeCell ref="D58:E58"/>
    <mergeCell ref="F58:G58"/>
    <mergeCell ref="H58:I58"/>
    <mergeCell ref="J58:K58"/>
  </mergeCells>
  <printOptions horizontalCentered="1"/>
  <pageMargins left="0.76" right="0.41" top="0.68" bottom="0.5" header="0.5" footer="0"/>
  <pageSetup horizontalDpi="600" verticalDpi="600" orientation="portrait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Mary Marshall</cp:lastModifiedBy>
  <cp:lastPrinted>2015-07-20T19:38:51Z</cp:lastPrinted>
  <dcterms:created xsi:type="dcterms:W3CDTF">2001-07-31T22:53:44Z</dcterms:created>
  <dcterms:modified xsi:type="dcterms:W3CDTF">2021-07-07T23:37:48Z</dcterms:modified>
  <cp:category/>
  <cp:version/>
  <cp:contentType/>
  <cp:contentStatus/>
</cp:coreProperties>
</file>