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ate1904="1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2 survey\FY22 complete\"/>
    </mc:Choice>
  </mc:AlternateContent>
  <xr:revisionPtr revIDLastSave="0" documentId="13_ncr:1_{2EB7CD3C-021F-44F6-8D96-4FDAB8E6885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apitol Complex" sheetId="1" r:id="rId1"/>
  </sheets>
  <definedNames>
    <definedName name="_xlnm.Print_Area" localSheetId="0">'Capitol Complex'!$A$1:$I$107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0" i="1" l="1"/>
  <c r="K60" i="1" s="1"/>
  <c r="I65" i="1"/>
  <c r="I66" i="1"/>
  <c r="I67" i="1"/>
  <c r="H70" i="1"/>
  <c r="I60" i="1" s="1"/>
  <c r="D23" i="1"/>
  <c r="G23" i="1"/>
  <c r="I62" i="1" l="1"/>
  <c r="I64" i="1"/>
  <c r="I63" i="1"/>
  <c r="I69" i="1"/>
  <c r="I61" i="1"/>
  <c r="I70" i="1" s="1"/>
  <c r="I68" i="1"/>
  <c r="K63" i="1"/>
  <c r="K62" i="1"/>
  <c r="K69" i="1"/>
  <c r="K61" i="1"/>
  <c r="K67" i="1"/>
  <c r="K66" i="1"/>
  <c r="K65" i="1"/>
  <c r="K64" i="1"/>
  <c r="K68" i="1"/>
  <c r="H71" i="1"/>
  <c r="D70" i="1"/>
  <c r="G22" i="1"/>
  <c r="D22" i="1"/>
  <c r="G70" i="1"/>
  <c r="G61" i="1"/>
  <c r="G62" i="1"/>
  <c r="G63" i="1"/>
  <c r="G64" i="1"/>
  <c r="G65" i="1"/>
  <c r="G66" i="1"/>
  <c r="G67" i="1"/>
  <c r="G68" i="1"/>
  <c r="G69" i="1"/>
  <c r="G60" i="1"/>
  <c r="D21" i="1"/>
  <c r="G21" i="1"/>
  <c r="E70" i="1"/>
  <c r="G20" i="1"/>
  <c r="D20" i="1"/>
  <c r="B70" i="1"/>
  <c r="C69" i="1" s="1"/>
  <c r="G19" i="1"/>
  <c r="D19" i="1"/>
  <c r="G17" i="1"/>
  <c r="G18" i="1"/>
  <c r="D17" i="1"/>
  <c r="D18" i="1"/>
  <c r="G16" i="1"/>
  <c r="G15" i="1"/>
  <c r="D16" i="1"/>
  <c r="D15" i="1"/>
  <c r="K70" i="1" l="1"/>
  <c r="C62" i="1"/>
  <c r="C66" i="1"/>
  <c r="C61" i="1"/>
  <c r="C60" i="1"/>
  <c r="C67" i="1"/>
  <c r="C65" i="1"/>
  <c r="C68" i="1"/>
  <c r="C63" i="1"/>
  <c r="C64" i="1"/>
  <c r="C70" i="1" l="1"/>
</calcChain>
</file>

<file path=xl/sharedStrings.xml><?xml version="1.0" encoding="utf-8"?>
<sst xmlns="http://schemas.openxmlformats.org/spreadsheetml/2006/main" count="66" uniqueCount="38">
  <si>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</si>
  <si>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</si>
  <si>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</si>
  <si>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</si>
  <si>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</si>
  <si>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</si>
  <si>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</si>
  <si>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</si>
  <si>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</si>
  <si>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</si>
  <si>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</si>
  <si>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</si>
  <si>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</si>
  <si>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</si>
  <si>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</si>
  <si>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</si>
  <si>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</si>
  <si>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</si>
  <si>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</si>
  <si>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</si>
  <si>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Travel Reduction Results from Annual "Think Pink" Survey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</si>
  <si>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</si>
  <si>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</si>
  <si>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</si>
  <si>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</si>
  <si>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</si>
  <si>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</si>
  <si>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</si>
  <si>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Telework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</si>
  <si>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</si>
  <si>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</si>
  <si>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</si>
  <si>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</si>
  <si>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</si>
  <si>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YES</t>
  </si>
  <si>
    <t>*Survey was not conducted in 2014.</t>
  </si>
  <si>
    <t>2015*</t>
  </si>
  <si>
    <t>Arizona Finance Authority - Capitol Complex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</si>
</sst>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8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3" fillId="0" borderId="0" xfId="0" applyNumberFormat="1" applyFont="1"/>
    <xf numFmtId="2" fontId="15" fillId="0" borderId="0" xfId="0" applyNumberFormat="1" applyFont="1"/>
    <xf numFmtId="0" fontId="11" fillId="0" borderId="0" xfId="0" applyFont="1"/>
    <xf numFmtId="164" fontId="2" fillId="0" borderId="14" xfId="2" applyNumberFormat="1" applyFont="1" applyBorder="1" applyAlignment="1">
      <alignment horizontal="center"/>
    </xf>
    <xf numFmtId="164" fontId="2" fillId="0" borderId="15" xfId="2" applyNumberFormat="1" applyFont="1" applyBorder="1" applyAlignment="1">
      <alignment horizontal="center"/>
    </xf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164" fontId="17" fillId="0" borderId="0" xfId="0" applyNumberFormat="1" applyFont="1" applyBorder="1"/>
    <xf numFmtId="0" fontId="10" fillId="0" borderId="17" xfId="0" applyFont="1" applyBorder="1"/>
    <xf numFmtId="164" fontId="10" fillId="0" borderId="13" xfId="2" applyNumberFormat="1" applyFont="1" applyBorder="1"/>
    <xf numFmtId="0" fontId="10" fillId="0" borderId="17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19" xfId="2" applyNumberFormat="1" applyFont="1" applyBorder="1"/>
    <xf numFmtId="1" fontId="10" fillId="0" borderId="20" xfId="1" applyNumberFormat="1" applyFont="1" applyBorder="1" applyAlignment="1">
      <alignment horizontal="center"/>
    </xf>
    <xf numFmtId="1" fontId="10" fillId="0" borderId="21" xfId="2" applyNumberFormat="1" applyFont="1" applyBorder="1"/>
    <xf numFmtId="1" fontId="10" fillId="0" borderId="22" xfId="1" applyNumberFormat="1" applyFont="1" applyBorder="1" applyAlignment="1">
      <alignment horizontal="center"/>
    </xf>
    <xf numFmtId="0" fontId="17" fillId="0" borderId="0" xfId="0" applyFont="1" applyAlignment="1"/>
    <xf numFmtId="1" fontId="10" fillId="0" borderId="23" xfId="1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64" fontId="11" fillId="0" borderId="14" xfId="2" applyNumberFormat="1" applyFont="1" applyBorder="1" applyAlignment="1">
      <alignment horizontal="center"/>
    </xf>
    <xf numFmtId="164" fontId="11" fillId="0" borderId="15" xfId="2" applyNumberFormat="1" applyFont="1" applyBorder="1" applyAlignment="1">
      <alignment horizontal="center"/>
    </xf>
    <xf numFmtId="164" fontId="2" fillId="0" borderId="25" xfId="2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Fill="1"/>
    <xf numFmtId="164" fontId="2" fillId="0" borderId="0" xfId="2" applyNumberFormat="1" applyFont="1" applyFill="1" applyAlignment="1">
      <alignment horizontal="center"/>
    </xf>
    <xf numFmtId="0" fontId="2" fillId="0" borderId="17" xfId="0" applyFont="1" applyBorder="1" applyAlignment="1">
      <alignment horizontal="center"/>
    </xf>
    <xf numFmtId="164" fontId="2" fillId="0" borderId="18" xfId="2" applyNumberFormat="1" applyFont="1" applyBorder="1" applyAlignment="1">
      <alignment horizontal="center"/>
    </xf>
    <xf numFmtId="164" fontId="2" fillId="0" borderId="24" xfId="2" applyNumberFormat="1" applyFont="1" applyBorder="1" applyAlignment="1">
      <alignment horizontal="center"/>
    </xf>
    <xf numFmtId="164" fontId="11" fillId="0" borderId="16" xfId="2" applyNumberFormat="1" applyFont="1" applyBorder="1" applyAlignment="1">
      <alignment horizontal="center"/>
    </xf>
    <xf numFmtId="164" fontId="11" fillId="0" borderId="7" xfId="2" applyNumberFormat="1" applyFont="1" applyBorder="1" applyAlignment="1">
      <alignment horizontal="center"/>
    </xf>
    <xf numFmtId="164" fontId="11" fillId="0" borderId="0" xfId="2" applyNumberFormat="1" applyFont="1" applyFill="1" applyAlignment="1">
      <alignment horizontal="center"/>
    </xf>
    <xf numFmtId="0" fontId="2" fillId="0" borderId="27" xfId="0" applyFont="1" applyBorder="1" applyAlignment="1">
      <alignment horizontal="center"/>
    </xf>
    <xf numFmtId="9" fontId="2" fillId="0" borderId="28" xfId="2" applyFont="1" applyBorder="1"/>
    <xf numFmtId="0" fontId="11" fillId="0" borderId="20" xfId="0" applyFont="1" applyBorder="1"/>
    <xf numFmtId="0" fontId="11" fillId="0" borderId="1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4" fontId="2" fillId="0" borderId="30" xfId="2" applyNumberFormat="1" applyFont="1" applyBorder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164" fontId="2" fillId="0" borderId="31" xfId="2" applyNumberFormat="1" applyFont="1" applyBorder="1" applyAlignment="1">
      <alignment horizontal="center"/>
    </xf>
    <xf numFmtId="164" fontId="2" fillId="0" borderId="32" xfId="2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9" fontId="11" fillId="0" borderId="23" xfId="0" applyNumberFormat="1" applyFont="1" applyBorder="1"/>
    <xf numFmtId="0" fontId="2" fillId="0" borderId="20" xfId="0" applyFont="1" applyBorder="1"/>
    <xf numFmtId="9" fontId="2" fillId="0" borderId="23" xfId="0" applyNumberFormat="1" applyFont="1" applyBorder="1"/>
    <xf numFmtId="0" fontId="2" fillId="0" borderId="16" xfId="0" applyFont="1" applyBorder="1" applyAlignment="1">
      <alignment horizontal="center"/>
    </xf>
    <xf numFmtId="164" fontId="2" fillId="0" borderId="1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3" fontId="10" fillId="0" borderId="5" xfId="0" applyNumberFormat="1" applyFont="1" applyBorder="1"/>
    <xf numFmtId="164" fontId="10" fillId="0" borderId="36" xfId="2" applyNumberFormat="1" applyFont="1" applyBorder="1"/>
    <xf numFmtId="3" fontId="10" fillId="0" borderId="12" xfId="1" applyNumberFormat="1" applyFont="1" applyBorder="1"/>
    <xf numFmtId="164" fontId="10" fillId="0" borderId="12" xfId="2" applyNumberFormat="1" applyFont="1" applyBorder="1"/>
    <xf numFmtId="0" fontId="13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4" fillId="0" borderId="35" xfId="0" applyFont="1" applyBorder="1"/>
    <xf numFmtId="0" fontId="14" fillId="0" borderId="34" xfId="0" applyFont="1" applyBorder="1"/>
    <xf numFmtId="0" fontId="10" fillId="0" borderId="27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970298992346237"/>
          <c:y val="3.906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292747598707084E-2"/>
          <c:y val="0.17578158527676635"/>
          <c:w val="0.87324077116461751"/>
          <c:h val="0.58984487503981597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'Capitol Complex'!$B$58:$C$58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Complex'!$C$61:$C$69</c:f>
              <c:numCache>
                <c:formatCode>0.0%</c:formatCode>
                <c:ptCount val="9"/>
                <c:pt idx="0">
                  <c:v>0.18388059701492537</c:v>
                </c:pt>
                <c:pt idx="1">
                  <c:v>0</c:v>
                </c:pt>
                <c:pt idx="2">
                  <c:v>0.14925373134328357</c:v>
                </c:pt>
                <c:pt idx="3">
                  <c:v>5.9701492537313432E-2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0-4557-8D7F-BE75D2E0B67A}"/>
            </c:ext>
          </c:extLst>
        </c:ser>
        <c:ser>
          <c:idx val="1"/>
          <c:order val="1"/>
          <c:tx>
            <c:strRef>
              <c:f>'Capitol Complex'!$D$58:$E$58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Complex'!$E$61:$E$69</c:f>
              <c:numCache>
                <c:formatCode>0.0%</c:formatCode>
                <c:ptCount val="9"/>
                <c:pt idx="0">
                  <c:v>1.7999999999999999E-2</c:v>
                </c:pt>
                <c:pt idx="1">
                  <c:v>1.14E-2</c:v>
                </c:pt>
                <c:pt idx="2">
                  <c:v>0.18179999999999999</c:v>
                </c:pt>
                <c:pt idx="3">
                  <c:v>0.125</c:v>
                </c:pt>
                <c:pt idx="4">
                  <c:v>1.14E-2</c:v>
                </c:pt>
                <c:pt idx="5">
                  <c:v>3.4099999999999998E-2</c:v>
                </c:pt>
                <c:pt idx="6">
                  <c:v>2.2700000000000001E-2</c:v>
                </c:pt>
                <c:pt idx="7">
                  <c:v>2.2700000000000001E-2</c:v>
                </c:pt>
                <c:pt idx="8">
                  <c:v>4.5499999999999999E-2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80-4557-8D7F-BE75D2E0B67A}"/>
            </c:ext>
          </c:extLst>
        </c:ser>
        <c:ser>
          <c:idx val="5"/>
          <c:order val="2"/>
          <c:tx>
            <c:strRef>
              <c:f>'Capitol Complex'!$F$58:$G$58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Complex'!$G$61:$G$69</c:f>
              <c:numCache>
                <c:formatCode>0.0%</c:formatCode>
                <c:ptCount val="9"/>
                <c:pt idx="0">
                  <c:v>3.7179487179487179E-2</c:v>
                </c:pt>
                <c:pt idx="1">
                  <c:v>0</c:v>
                </c:pt>
                <c:pt idx="2">
                  <c:v>6.4102564102564097E-2</c:v>
                </c:pt>
                <c:pt idx="3">
                  <c:v>0</c:v>
                </c:pt>
                <c:pt idx="4">
                  <c:v>6.4102564102564097E-2</c:v>
                </c:pt>
                <c:pt idx="5">
                  <c:v>0</c:v>
                </c:pt>
                <c:pt idx="6">
                  <c:v>5.128205128205128E-2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80-4557-8D7F-BE75D2E0B67A}"/>
            </c:ext>
          </c:extLst>
        </c:ser>
        <c:ser>
          <c:idx val="2"/>
          <c:order val="3"/>
          <c:tx>
            <c:strRef>
              <c:f>'Capitol Complex'!$H$58:$I$58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val>
            <c:numRef>
              <c:f>'Capitol Complex'!$I$61:$I$69</c:f>
              <c:numCache>
                <c:formatCode>0.0%</c:formatCode>
                <c:ptCount val="9"/>
                <c:pt idx="0">
                  <c:v>7.2499999999999995E-3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1.2500000000000001E-2</c:v>
                </c:pt>
                <c:pt idx="5">
                  <c:v>0</c:v>
                </c:pt>
                <c:pt idx="6">
                  <c:v>0.76249999999999996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48-40CE-BD03-D8069AA0A2CE}"/>
            </c:ext>
          </c:extLst>
        </c:ser>
        <c:ser>
          <c:idx val="0"/>
          <c:order val="4"/>
          <c:tx>
            <c:strRef>
              <c:f>'Capitol Complex'!$J$58:$K$58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Complex'!$K$61:$K$69</c:f>
              <c:numCache>
                <c:formatCode>0.0%</c:formatCode>
                <c:ptCount val="9"/>
                <c:pt idx="0">
                  <c:v>1.6111111111111111E-2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0.91666666666666663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080-4557-8D7F-BE75D2E0B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9379496"/>
        <c:axId val="799379888"/>
      </c:barChart>
      <c:catAx>
        <c:axId val="79937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937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9379888"/>
        <c:scaling>
          <c:orientation val="minMax"/>
          <c:max val="0.95000000000000007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799379496"/>
        <c:crosses val="autoZero"/>
        <c:crossBetween val="between"/>
        <c:maj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471108419139918"/>
          <c:y val="0.92187664041994744"/>
          <c:w val="0.58265130348442518"/>
          <c:h val="7.81234842252588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3275911056857523"/>
          <c:w val="0.86080740042532411"/>
          <c:h val="0.5129321140307491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F1-4449-A5C2-3B960EB8D0FA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Complex'!$C$14:$C$23</c:f>
              <c:numCache>
                <c:formatCode>0.0%</c:formatCode>
                <c:ptCount val="10"/>
                <c:pt idx="0">
                  <c:v>0.68</c:v>
                </c:pt>
                <c:pt idx="1">
                  <c:v>0.53200000000000003</c:v>
                </c:pt>
                <c:pt idx="2">
                  <c:v>0.59899999999999998</c:v>
                </c:pt>
                <c:pt idx="3">
                  <c:v>0.65900000000000003</c:v>
                </c:pt>
                <c:pt idx="4">
                  <c:v>0.67600000000000005</c:v>
                </c:pt>
                <c:pt idx="5">
                  <c:v>0.60719999999999996</c:v>
                </c:pt>
                <c:pt idx="6">
                  <c:v>0.52749999999999997</c:v>
                </c:pt>
                <c:pt idx="7">
                  <c:v>0.7833</c:v>
                </c:pt>
                <c:pt idx="8">
                  <c:v>0.21779999999999999</c:v>
                </c:pt>
                <c:pt idx="9">
                  <c:v>6.7199999999999996E-2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F1-4449-A5C2-3B960EB8D0FA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Complex'!$I$14:$I$23</c:f>
              <c:numCache>
                <c:formatCode>0.0%</c:formatCode>
                <c:ptCount val="10"/>
                <c:pt idx="0">
                  <c:v>0.69389999999999996</c:v>
                </c:pt>
                <c:pt idx="1">
                  <c:v>0.70809999999999995</c:v>
                </c:pt>
                <c:pt idx="2">
                  <c:v>0.70830000000000004</c:v>
                </c:pt>
                <c:pt idx="3">
                  <c:v>0.71579999999999999</c:v>
                </c:pt>
                <c:pt idx="4">
                  <c:v>0.75170000000000003</c:v>
                </c:pt>
                <c:pt idx="5">
                  <c:v>0.75170000000000003</c:v>
                </c:pt>
                <c:pt idx="6">
                  <c:v>0.73650000000000004</c:v>
                </c:pt>
                <c:pt idx="7">
                  <c:v>0.73699999999999999</c:v>
                </c:pt>
                <c:pt idx="8">
                  <c:v>0.48699999999999999</c:v>
                </c:pt>
                <c:pt idx="9">
                  <c:v>0.50949999999999995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F1-4449-A5C2-3B960EB8D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5789088"/>
        <c:axId val="795789480"/>
      </c:lineChart>
      <c:catAx>
        <c:axId val="79578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5789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578948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578908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90086400144187995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2500091553106905"/>
          <c:w val="0.85348137999617246"/>
          <c:h val="0.5250021362391611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58-4929-985E-88BFE91E4127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Complex'!$F$14:$F$23</c:f>
              <c:numCache>
                <c:formatCode>0.0%</c:formatCode>
                <c:ptCount val="10"/>
                <c:pt idx="0">
                  <c:v>0.70499999999999996</c:v>
                </c:pt>
                <c:pt idx="1">
                  <c:v>0.41799999999999998</c:v>
                </c:pt>
                <c:pt idx="2">
                  <c:v>0.52500000000000002</c:v>
                </c:pt>
                <c:pt idx="3">
                  <c:v>0.54800000000000004</c:v>
                </c:pt>
                <c:pt idx="4">
                  <c:v>0.64300000000000002</c:v>
                </c:pt>
                <c:pt idx="5">
                  <c:v>0.52990000000000004</c:v>
                </c:pt>
                <c:pt idx="6">
                  <c:v>0.61319999999999997</c:v>
                </c:pt>
                <c:pt idx="7">
                  <c:v>0.79759999999999998</c:v>
                </c:pt>
                <c:pt idx="8">
                  <c:v>0.17580000000000001</c:v>
                </c:pt>
                <c:pt idx="9">
                  <c:v>5.8500000000000003E-2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58-4929-985E-88BFE91E4127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Complex'!$J$14:$J$23</c:f>
              <c:numCache>
                <c:formatCode>0.0%</c:formatCode>
                <c:ptCount val="10"/>
                <c:pt idx="0">
                  <c:v>0.66639999999999999</c:v>
                </c:pt>
                <c:pt idx="1">
                  <c:v>0.67410000000000003</c:v>
                </c:pt>
                <c:pt idx="2">
                  <c:v>0.66800000000000004</c:v>
                </c:pt>
                <c:pt idx="3">
                  <c:v>0.67889999999999995</c:v>
                </c:pt>
                <c:pt idx="4">
                  <c:v>0.71889999999999998</c:v>
                </c:pt>
                <c:pt idx="5">
                  <c:v>0.71889999999999998</c:v>
                </c:pt>
                <c:pt idx="6">
                  <c:v>0.69230000000000003</c:v>
                </c:pt>
                <c:pt idx="7">
                  <c:v>0.70799999999999996</c:v>
                </c:pt>
                <c:pt idx="8">
                  <c:v>0.46700000000000003</c:v>
                </c:pt>
                <c:pt idx="9">
                  <c:v>0.51470000000000005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58-4929-985E-88BFE91E4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5790264"/>
        <c:axId val="789136640"/>
      </c:lineChart>
      <c:catAx>
        <c:axId val="795790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89136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913664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579026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90417016622922131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19050</xdr:rowOff>
    </xdr:from>
    <xdr:to>
      <xdr:col>8</xdr:col>
      <xdr:colOff>514350</xdr:colOff>
      <xdr:row>86</xdr:row>
      <xdr:rowOff>123825</xdr:rowOff>
    </xdr:to>
    <xdr:graphicFrame macro="">
      <xdr:nvGraphicFramePr>
        <xdr:cNvPr id="1845" name="Chart 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24</xdr:row>
      <xdr:rowOff>76200</xdr:rowOff>
    </xdr:from>
    <xdr:to>
      <xdr:col>6</xdr:col>
      <xdr:colOff>514350</xdr:colOff>
      <xdr:row>39</xdr:row>
      <xdr:rowOff>9525</xdr:rowOff>
    </xdr:to>
    <xdr:graphicFrame macro="">
      <xdr:nvGraphicFramePr>
        <xdr:cNvPr id="1846" name="Chart 2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6</xdr:col>
      <xdr:colOff>495300</xdr:colOff>
      <xdr:row>54</xdr:row>
      <xdr:rowOff>104775</xdr:rowOff>
    </xdr:to>
    <xdr:graphicFrame macro="">
      <xdr:nvGraphicFramePr>
        <xdr:cNvPr id="1847" name="Chart 15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118</xdr:row>
      <xdr:rowOff>114300</xdr:rowOff>
    </xdr:from>
    <xdr:to>
      <xdr:col>0</xdr:col>
      <xdr:colOff>771525</xdr:colOff>
      <xdr:row>120</xdr:row>
      <xdr:rowOff>0</xdr:rowOff>
    </xdr:to>
    <xdr:sp macro="" textlink="">
      <xdr:nvSpPr>
        <xdr:cNvPr id="1848" name="Text Box 2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695325" y="2005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676276</xdr:colOff>
      <xdr:row>23</xdr:row>
      <xdr:rowOff>85726</xdr:rowOff>
    </xdr:from>
    <xdr:to>
      <xdr:col>8</xdr:col>
      <xdr:colOff>304800</xdr:colOff>
      <xdr:row>28</xdr:row>
      <xdr:rowOff>9526</xdr:rowOff>
    </xdr:to>
    <xdr:sp macro="" textlink="">
      <xdr:nvSpPr>
        <xdr:cNvPr id="1064" name="AutoShape 4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/>
        </xdr:cNvSpPr>
      </xdr:nvSpPr>
      <xdr:spPr bwMode="auto">
        <a:xfrm>
          <a:off x="5400676" y="4324351"/>
          <a:ext cx="1200149" cy="685800"/>
        </a:xfrm>
        <a:prstGeom prst="borderCallout1">
          <a:avLst>
            <a:gd name="adj1" fmla="val 12194"/>
            <a:gd name="adj2" fmla="val -8931"/>
            <a:gd name="adj3" fmla="val 33099"/>
            <a:gd name="adj4" fmla="val -24424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666751</xdr:colOff>
      <xdr:row>38</xdr:row>
      <xdr:rowOff>104775</xdr:rowOff>
    </xdr:from>
    <xdr:to>
      <xdr:col>8</xdr:col>
      <xdr:colOff>676276</xdr:colOff>
      <xdr:row>42</xdr:row>
      <xdr:rowOff>142875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/>
        </xdr:cNvSpPr>
      </xdr:nvSpPr>
      <xdr:spPr bwMode="auto">
        <a:xfrm>
          <a:off x="5391151" y="6629400"/>
          <a:ext cx="1581150" cy="647700"/>
        </a:xfrm>
        <a:prstGeom prst="borderCallout1">
          <a:avLst>
            <a:gd name="adj1" fmla="val 18519"/>
            <a:gd name="adj2" fmla="val -8694"/>
            <a:gd name="adj3" fmla="val 38273"/>
            <a:gd name="adj4" fmla="val -1947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88</xdr:row>
      <xdr:rowOff>66675</xdr:rowOff>
    </xdr:from>
    <xdr:to>
      <xdr:col>4</xdr:col>
      <xdr:colOff>523875</xdr:colOff>
      <xdr:row>89</xdr:row>
      <xdr:rowOff>104775</xdr:rowOff>
    </xdr:to>
    <xdr:sp macro="" textlink="">
      <xdr:nvSpPr>
        <xdr:cNvPr id="1851" name="Text Box 54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3648075" y="14792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95250</xdr:colOff>
      <xdr:row>85</xdr:row>
      <xdr:rowOff>76200</xdr:rowOff>
    </xdr:from>
    <xdr:ext cx="1445763" cy="159873"/>
    <xdr:sp macro="" textlink="">
      <xdr:nvSpPr>
        <xdr:cNvPr id="1079" name="Text Box 55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95250" y="1404937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853" name="Text Box 6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695325" y="17554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854" name="Text Box 70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695325" y="17554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855" name="Text Box 7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695325" y="17554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856" name="Text Box 72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695325" y="17554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857" name="Text Box 73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695325" y="17554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858" name="Text Box 74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695325" y="17554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859" name="Text Box 75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695325" y="17554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1860" name="Text Box 76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3648075" y="17554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1861" name="Text Box 77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3648075" y="17554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1862" name="Text Box 78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3648075" y="1487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1863" name="Text Box 79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3648075" y="1487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1864" name="Text Box 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3648075" y="1487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0.94051</cdr:x>
      <cdr:y>0.5233</cdr:y>
    </cdr:from>
    <cdr:to>
      <cdr:x>0.98382</cdr:x>
      <cdr:y>0.76645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36511" y="1278896"/>
          <a:ext cx="264033" cy="591110"/>
        </a:xfrm>
        <a:prstGeom xmlns:a="http://schemas.openxmlformats.org/drawingml/2006/main" prst="upArrow">
          <a:avLst>
            <a:gd name="adj1" fmla="val 50000"/>
            <a:gd name="adj2" fmla="val 5596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0.94693</cdr:x>
      <cdr:y>0.26312</cdr:y>
    </cdr:from>
    <cdr:to>
      <cdr:x>0.99086</cdr:x>
      <cdr:y>0.4409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6832" y="587129"/>
          <a:ext cx="228893" cy="394547"/>
        </a:xfrm>
        <a:prstGeom xmlns:a="http://schemas.openxmlformats.org/drawingml/2006/main" prst="downArrow">
          <a:avLst>
            <a:gd name="adj1" fmla="val 50000"/>
            <a:gd name="adj2" fmla="val 4309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0.30231</cdr:y>
    </cdr:from>
    <cdr:to>
      <cdr:x>0.99061</cdr:x>
      <cdr:y>0.46813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697131"/>
          <a:ext cx="228893" cy="380647"/>
        </a:xfrm>
        <a:prstGeom xmlns:a="http://schemas.openxmlformats.org/drawingml/2006/main" prst="downArrow">
          <a:avLst>
            <a:gd name="adj1" fmla="val 50000"/>
            <a:gd name="adj2" fmla="val 4157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L107"/>
  <sheetViews>
    <sheetView showGridLines="0" tabSelected="1" topLeftCell="A49" zoomScaleNormal="100" zoomScaleSheetLayoutView="100" workbookViewId="0">
      <selection activeCell="Q58" sqref="Q58"/>
    </sheetView>
  </sheetViews>
  <sheetFormatPr defaultColWidth="11.3984375" defaultRowHeight="11.5"/>
  <cols>
    <col min="1" max="1" width="13.3984375" style="4" customWidth="1"/>
    <col min="2" max="2" width="11.69921875" style="4" customWidth="1"/>
    <col min="3" max="7" width="11.3984375" style="4" customWidth="1"/>
    <col min="8" max="8" width="12.09765625" style="4" customWidth="1"/>
    <col min="9" max="9" width="12.59765625" style="4" customWidth="1"/>
    <col min="10" max="10" width="11.3984375" style="5" customWidth="1"/>
    <col min="11" max="11" width="11.69921875" style="5" customWidth="1"/>
    <col min="12" max="12" width="11.296875" style="5" customWidth="1"/>
    <col min="13" max="13" width="11.3984375" style="5" customWidth="1"/>
    <col min="14" max="50" width="5.09765625" style="5" customWidth="1"/>
    <col min="51" max="64" width="11.3984375" style="5" customWidth="1"/>
    <col min="65" max="16384" width="11.3984375" style="4"/>
  </cols>
  <sheetData>
    <row r="1" spans="1:63" ht="15" customHeight="1"/>
    <row r="2" spans="1:63" ht="22.5">
      <c r="A2" s="101" t="s">
        <v>37</v>
      </c>
      <c r="B2" s="101"/>
      <c r="C2" s="101"/>
      <c r="D2" s="101"/>
      <c r="E2" s="101"/>
      <c r="F2" s="101"/>
      <c r="G2" s="101"/>
      <c r="H2" s="102"/>
      <c r="I2" s="102"/>
      <c r="J2" s="6"/>
    </row>
    <row r="3" spans="1:63" ht="15.75" customHeight="1">
      <c r="A3" s="103" t="s">
        <v>20</v>
      </c>
      <c r="B3" s="103"/>
      <c r="C3" s="103"/>
      <c r="D3" s="103"/>
      <c r="E3" s="103"/>
      <c r="F3" s="103"/>
      <c r="G3" s="103"/>
      <c r="H3" s="102"/>
      <c r="I3" s="102"/>
      <c r="J3" s="6"/>
    </row>
    <row r="4" spans="1:63" ht="6.75" customHeight="1">
      <c r="F4" s="7"/>
    </row>
    <row r="5" spans="1:63" ht="13.5" thickBot="1">
      <c r="F5" s="7"/>
    </row>
    <row r="6" spans="1:63" s="1" customFormat="1" ht="14.5" thickBot="1">
      <c r="A6" s="8" t="s">
        <v>14</v>
      </c>
      <c r="B6" s="9">
        <v>2012</v>
      </c>
      <c r="C6" s="9">
        <v>2013</v>
      </c>
      <c r="D6" s="9" t="s">
        <v>36</v>
      </c>
      <c r="E6" s="9">
        <v>2016</v>
      </c>
      <c r="F6" s="9">
        <v>2017</v>
      </c>
      <c r="G6" s="9">
        <v>2018</v>
      </c>
      <c r="H6" s="67">
        <v>2019</v>
      </c>
      <c r="I6" s="78">
        <v>2020</v>
      </c>
      <c r="J6" s="78">
        <v>2021</v>
      </c>
      <c r="K6" s="69">
        <v>2022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3" s="1" customFormat="1" ht="14.5" thickBot="1">
      <c r="A7" s="10" t="s">
        <v>15</v>
      </c>
      <c r="B7" s="11">
        <v>0.94099999999999995</v>
      </c>
      <c r="C7" s="11">
        <v>0.88200000000000001</v>
      </c>
      <c r="D7" s="11">
        <v>0.94399999999999995</v>
      </c>
      <c r="E7" s="11">
        <v>1</v>
      </c>
      <c r="F7" s="11">
        <v>1</v>
      </c>
      <c r="G7" s="11">
        <v>1</v>
      </c>
      <c r="H7" s="68">
        <v>1</v>
      </c>
      <c r="I7" s="79">
        <v>0.93500000000000005</v>
      </c>
      <c r="J7" s="79">
        <v>0.94</v>
      </c>
      <c r="K7" s="77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3" ht="15" customHeight="1">
      <c r="D8" s="3" t="s">
        <v>35</v>
      </c>
    </row>
    <row r="9" spans="1:63" ht="15" customHeight="1"/>
    <row r="10" spans="1:63" ht="17.5">
      <c r="A10" s="104" t="s">
        <v>27</v>
      </c>
      <c r="B10" s="104"/>
      <c r="C10" s="104"/>
      <c r="D10" s="104"/>
      <c r="E10" s="104"/>
      <c r="F10" s="104"/>
      <c r="G10" s="104"/>
      <c r="H10" s="105"/>
      <c r="I10" s="105"/>
    </row>
    <row r="11" spans="1:63" ht="12" customHeight="1" thickBot="1">
      <c r="A11" s="100"/>
      <c r="B11" s="100"/>
      <c r="C11" s="100"/>
      <c r="D11" s="100"/>
      <c r="E11" s="100"/>
      <c r="F11" s="100"/>
      <c r="G11" s="100"/>
      <c r="H11" s="12"/>
    </row>
    <row r="12" spans="1:63" s="1" customFormat="1" ht="14.5" thickBot="1">
      <c r="B12" s="93" t="s">
        <v>10</v>
      </c>
      <c r="C12" s="94"/>
      <c r="D12" s="95"/>
      <c r="E12" s="93" t="s">
        <v>13</v>
      </c>
      <c r="F12" s="96"/>
      <c r="G12" s="97"/>
      <c r="H12" s="13" t="s">
        <v>22</v>
      </c>
      <c r="I12" s="91" t="s">
        <v>25</v>
      </c>
      <c r="J12" s="9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s="1" customFormat="1" ht="14.5" thickBot="1">
      <c r="A13" s="14"/>
      <c r="B13" s="15" t="s">
        <v>11</v>
      </c>
      <c r="C13" s="16" t="s">
        <v>12</v>
      </c>
      <c r="D13" s="17" t="s">
        <v>19</v>
      </c>
      <c r="E13" s="18" t="s">
        <v>11</v>
      </c>
      <c r="F13" s="16" t="s">
        <v>12</v>
      </c>
      <c r="G13" s="17" t="s">
        <v>19</v>
      </c>
      <c r="H13" s="19" t="s">
        <v>23</v>
      </c>
      <c r="I13" s="59" t="s">
        <v>17</v>
      </c>
      <c r="J13" s="59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1" customFormat="1" ht="14">
      <c r="A14" s="21">
        <v>2012</v>
      </c>
      <c r="B14" s="22">
        <v>0.6</v>
      </c>
      <c r="C14" s="23">
        <v>0.68</v>
      </c>
      <c r="D14" s="24">
        <v>0.377</v>
      </c>
      <c r="E14" s="22">
        <v>0.6</v>
      </c>
      <c r="F14" s="23">
        <v>0.70499999999999996</v>
      </c>
      <c r="G14" s="24">
        <v>1.3660000000000001</v>
      </c>
      <c r="H14" s="25" t="s">
        <v>26</v>
      </c>
      <c r="I14" s="60">
        <v>0.69389999999999996</v>
      </c>
      <c r="J14" s="60">
        <v>0.66639999999999999</v>
      </c>
      <c r="K14" s="2"/>
      <c r="L14" s="2"/>
      <c r="M14" s="2"/>
      <c r="N14" s="2"/>
      <c r="O14" s="2"/>
      <c r="P14" s="2"/>
      <c r="Q14" s="2"/>
      <c r="R14" s="2"/>
      <c r="S14" s="26"/>
      <c r="T14" s="2"/>
      <c r="U14" s="2"/>
      <c r="V14" s="2"/>
      <c r="W14" s="2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1" customFormat="1" ht="14">
      <c r="A15" s="21">
        <v>2013</v>
      </c>
      <c r="B15" s="22">
        <v>0.6</v>
      </c>
      <c r="C15" s="23">
        <v>0.53200000000000003</v>
      </c>
      <c r="D15" s="24">
        <f t="shared" ref="D15:D20" si="0">(C15-C14)/C14</f>
        <v>-0.21764705882352942</v>
      </c>
      <c r="E15" s="22">
        <v>0.6</v>
      </c>
      <c r="F15" s="23">
        <v>0.41799999999999998</v>
      </c>
      <c r="G15" s="24">
        <f t="shared" ref="G15:G20" si="1">(F15-F14)/F14</f>
        <v>-0.40709219858156026</v>
      </c>
      <c r="H15" s="25" t="s">
        <v>34</v>
      </c>
      <c r="I15" s="60">
        <v>0.70809999999999995</v>
      </c>
      <c r="J15" s="60">
        <v>0.67410000000000003</v>
      </c>
      <c r="K15" s="2"/>
      <c r="L15" s="2"/>
      <c r="M15" s="2"/>
      <c r="N15" s="2"/>
      <c r="O15" s="2"/>
      <c r="P15" s="2"/>
      <c r="Q15" s="2"/>
      <c r="R15" s="2"/>
      <c r="S15" s="26"/>
      <c r="T15" s="2"/>
      <c r="U15" s="2"/>
      <c r="V15" s="2"/>
      <c r="W15" s="2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1" customFormat="1" ht="14">
      <c r="A16" s="21">
        <v>2015</v>
      </c>
      <c r="B16" s="22">
        <v>0.6</v>
      </c>
      <c r="C16" s="23">
        <v>0.59899999999999998</v>
      </c>
      <c r="D16" s="24">
        <f t="shared" si="0"/>
        <v>0.12593984962406005</v>
      </c>
      <c r="E16" s="22">
        <v>0.6</v>
      </c>
      <c r="F16" s="23">
        <v>0.52500000000000002</v>
      </c>
      <c r="G16" s="24">
        <f t="shared" si="1"/>
        <v>0.25598086124401925</v>
      </c>
      <c r="H16" s="25" t="s">
        <v>34</v>
      </c>
      <c r="I16" s="60">
        <v>0.70830000000000004</v>
      </c>
      <c r="J16" s="60">
        <v>0.66800000000000004</v>
      </c>
      <c r="K16" s="2"/>
      <c r="L16" s="2"/>
      <c r="M16" s="2"/>
      <c r="N16" s="2"/>
      <c r="O16" s="2"/>
      <c r="P16" s="2"/>
      <c r="Q16" s="2"/>
      <c r="R16" s="2"/>
      <c r="S16" s="26"/>
      <c r="T16" s="2"/>
      <c r="U16" s="2"/>
      <c r="V16" s="2"/>
      <c r="W16" s="2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28" customFormat="1" ht="14">
      <c r="A17" s="21">
        <v>2016</v>
      </c>
      <c r="B17" s="22">
        <v>0.6</v>
      </c>
      <c r="C17" s="23">
        <v>0.65900000000000003</v>
      </c>
      <c r="D17" s="24">
        <f t="shared" si="0"/>
        <v>0.1001669449081804</v>
      </c>
      <c r="E17" s="22">
        <v>0.6</v>
      </c>
      <c r="F17" s="23">
        <v>0.54800000000000004</v>
      </c>
      <c r="G17" s="24">
        <f t="shared" si="1"/>
        <v>4.3809523809523847E-2</v>
      </c>
      <c r="H17" s="25" t="s">
        <v>34</v>
      </c>
      <c r="I17" s="60">
        <v>0.71579999999999999</v>
      </c>
      <c r="J17" s="60">
        <v>0.67889999999999995</v>
      </c>
      <c r="K17" s="20"/>
      <c r="L17" s="20"/>
      <c r="M17" s="20"/>
      <c r="N17" s="20"/>
      <c r="O17" s="20"/>
      <c r="P17" s="20"/>
      <c r="Q17" s="20"/>
      <c r="R17" s="20"/>
      <c r="S17" s="27"/>
      <c r="T17" s="20"/>
      <c r="U17" s="20"/>
      <c r="V17" s="20"/>
      <c r="W17" s="27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</row>
    <row r="18" spans="1:63" s="1" customFormat="1" ht="14">
      <c r="A18" s="61">
        <v>2017</v>
      </c>
      <c r="B18" s="62">
        <v>0.6</v>
      </c>
      <c r="C18" s="23">
        <v>0.67600000000000005</v>
      </c>
      <c r="D18" s="24">
        <f t="shared" si="0"/>
        <v>2.5796661608497747E-2</v>
      </c>
      <c r="E18" s="22">
        <v>0.6</v>
      </c>
      <c r="F18" s="23">
        <v>0.64300000000000002</v>
      </c>
      <c r="G18" s="24">
        <f t="shared" si="1"/>
        <v>0.17335766423357657</v>
      </c>
      <c r="H18" s="25" t="s">
        <v>26</v>
      </c>
      <c r="I18" s="60">
        <v>0.75170000000000003</v>
      </c>
      <c r="J18" s="60">
        <v>0.71889999999999998</v>
      </c>
      <c r="K18" s="2"/>
      <c r="L18" s="2"/>
      <c r="M18" s="2"/>
      <c r="N18" s="2"/>
      <c r="O18" s="2"/>
      <c r="P18" s="2"/>
      <c r="Q18" s="2"/>
      <c r="R18" s="2"/>
      <c r="S18" s="26"/>
      <c r="T18" s="20"/>
      <c r="U18" s="2"/>
      <c r="V18" s="2"/>
      <c r="W18" s="26"/>
      <c r="X18" s="20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ht="14.5" thickBot="1">
      <c r="A19" s="61">
        <v>2018</v>
      </c>
      <c r="B19" s="63">
        <v>0.6</v>
      </c>
      <c r="C19" s="30">
        <v>0.60719999999999996</v>
      </c>
      <c r="D19" s="57">
        <f t="shared" si="0"/>
        <v>-0.1017751479289942</v>
      </c>
      <c r="E19" s="29">
        <v>0.6</v>
      </c>
      <c r="F19" s="30">
        <v>0.52990000000000004</v>
      </c>
      <c r="G19" s="57">
        <f t="shared" si="1"/>
        <v>-0.17589424572317258</v>
      </c>
      <c r="H19" s="58" t="s">
        <v>34</v>
      </c>
      <c r="I19" s="60">
        <v>0.75170000000000003</v>
      </c>
      <c r="J19" s="60">
        <v>0.71889999999999998</v>
      </c>
      <c r="T19" s="31"/>
      <c r="U19" s="32"/>
      <c r="X19" s="31"/>
      <c r="Y19" s="32"/>
    </row>
    <row r="20" spans="1:63" ht="14.5" thickBot="1">
      <c r="A20" s="71">
        <v>2019</v>
      </c>
      <c r="B20" s="72">
        <v>0.6</v>
      </c>
      <c r="C20" s="73">
        <v>0.52749999999999997</v>
      </c>
      <c r="D20" s="74">
        <f t="shared" si="0"/>
        <v>-0.13125823451910409</v>
      </c>
      <c r="E20" s="75">
        <v>0.6</v>
      </c>
      <c r="F20" s="73">
        <v>0.61319999999999997</v>
      </c>
      <c r="G20" s="74">
        <f t="shared" si="1"/>
        <v>0.15719947159841466</v>
      </c>
      <c r="H20" s="76" t="s">
        <v>34</v>
      </c>
      <c r="I20" s="60">
        <v>0.73650000000000004</v>
      </c>
      <c r="J20" s="60">
        <v>0.69230000000000003</v>
      </c>
      <c r="T20" s="31"/>
      <c r="U20" s="32"/>
      <c r="X20" s="31"/>
      <c r="Y20" s="32"/>
    </row>
    <row r="21" spans="1:63" ht="14.5" thickBot="1">
      <c r="A21" s="80">
        <v>2020</v>
      </c>
      <c r="B21" s="81">
        <v>0.6</v>
      </c>
      <c r="C21" s="30">
        <v>0.7833</v>
      </c>
      <c r="D21" s="82">
        <f>(C21-C20)/C20</f>
        <v>0.48492890995260673</v>
      </c>
      <c r="E21" s="29">
        <v>0.6</v>
      </c>
      <c r="F21" s="30">
        <v>0.79759999999999998</v>
      </c>
      <c r="G21" s="82">
        <f>(F21-F20)/F20</f>
        <v>0.3007175472928898</v>
      </c>
      <c r="H21" s="83" t="s">
        <v>26</v>
      </c>
      <c r="I21" s="60">
        <v>0.73699999999999999</v>
      </c>
      <c r="J21" s="60">
        <v>0.70799999999999996</v>
      </c>
      <c r="T21" s="31"/>
      <c r="U21" s="32"/>
      <c r="X21" s="31"/>
      <c r="Y21" s="32"/>
    </row>
    <row r="22" spans="1:63" ht="14.5" thickBot="1">
      <c r="A22" s="80">
        <v>2021</v>
      </c>
      <c r="B22" s="81">
        <v>0.6</v>
      </c>
      <c r="C22" s="30">
        <v>0.21779999999999999</v>
      </c>
      <c r="D22" s="82">
        <f>(C22-C21)/C21</f>
        <v>-0.7219456147070088</v>
      </c>
      <c r="E22" s="29">
        <v>0.6</v>
      </c>
      <c r="F22" s="30">
        <v>0.17580000000000001</v>
      </c>
      <c r="G22" s="82">
        <f>(F22-F21)/F21</f>
        <v>-0.77958876629889662</v>
      </c>
      <c r="H22" s="83" t="s">
        <v>34</v>
      </c>
      <c r="I22" s="60">
        <v>0.48699999999999999</v>
      </c>
      <c r="J22" s="60">
        <v>0.46700000000000003</v>
      </c>
      <c r="T22" s="31"/>
      <c r="U22" s="32"/>
      <c r="X22" s="31"/>
      <c r="Y22" s="32"/>
    </row>
    <row r="23" spans="1:63" ht="14.5" thickBot="1">
      <c r="A23" s="70">
        <v>2022</v>
      </c>
      <c r="B23" s="64">
        <v>0.6</v>
      </c>
      <c r="C23" s="56">
        <v>6.7199999999999996E-2</v>
      </c>
      <c r="D23" s="65">
        <f>(C23-C22)/C22</f>
        <v>-0.69146005509641884</v>
      </c>
      <c r="E23" s="55">
        <v>0.6</v>
      </c>
      <c r="F23" s="56">
        <v>5.8500000000000003E-2</v>
      </c>
      <c r="G23" s="65">
        <f>(F23-F22)/F22</f>
        <v>-0.66723549488054612</v>
      </c>
      <c r="H23" s="16" t="s">
        <v>34</v>
      </c>
      <c r="I23" s="66">
        <v>0.50949999999999995</v>
      </c>
      <c r="J23" s="66">
        <v>0.51470000000000005</v>
      </c>
      <c r="T23" s="31"/>
      <c r="U23" s="32"/>
      <c r="X23" s="31"/>
      <c r="Y23" s="32"/>
    </row>
    <row r="24" spans="1:63">
      <c r="T24" s="31"/>
      <c r="U24" s="32"/>
      <c r="X24" s="31"/>
      <c r="Y24" s="32"/>
    </row>
    <row r="25" spans="1:63">
      <c r="T25" s="31"/>
      <c r="U25" s="32"/>
      <c r="X25" s="31"/>
      <c r="Y25" s="32"/>
    </row>
    <row r="26" spans="1:63">
      <c r="T26" s="31"/>
      <c r="U26" s="32"/>
      <c r="X26" s="31"/>
      <c r="Y26" s="32"/>
    </row>
    <row r="27" spans="1:63">
      <c r="T27" s="31"/>
      <c r="U27" s="32"/>
      <c r="X27" s="31"/>
      <c r="Y27" s="32"/>
    </row>
    <row r="28" spans="1:63">
      <c r="T28" s="31"/>
      <c r="U28" s="32"/>
      <c r="X28" s="31"/>
      <c r="Y28" s="32"/>
    </row>
    <row r="29" spans="1:63">
      <c r="T29" s="31"/>
      <c r="U29" s="32"/>
      <c r="X29" s="31"/>
      <c r="Y29" s="32"/>
    </row>
    <row r="30" spans="1:63">
      <c r="T30" s="31"/>
      <c r="U30" s="32"/>
      <c r="X30" s="31"/>
      <c r="Y30" s="32"/>
    </row>
    <row r="31" spans="1:63">
      <c r="L31" s="32"/>
      <c r="M31" s="32"/>
    </row>
    <row r="33" spans="23:23">
      <c r="W33" s="33"/>
    </row>
    <row r="34" spans="23:23">
      <c r="W34" s="33"/>
    </row>
    <row r="35" spans="23:23">
      <c r="W35" s="33"/>
    </row>
    <row r="36" spans="23:23">
      <c r="W36" s="33"/>
    </row>
    <row r="37" spans="23:23">
      <c r="W37" s="33"/>
    </row>
    <row r="38" spans="23:23">
      <c r="W38" s="33"/>
    </row>
    <row r="55" spans="1:56" ht="12" customHeight="1"/>
    <row r="56" spans="1:56" ht="19" customHeight="1">
      <c r="A56" s="106" t="s">
        <v>24</v>
      </c>
      <c r="B56" s="106"/>
      <c r="C56" s="106"/>
      <c r="D56" s="106"/>
      <c r="E56" s="106"/>
      <c r="F56" s="106"/>
      <c r="G56" s="106"/>
      <c r="H56" s="105"/>
      <c r="I56" s="105"/>
    </row>
    <row r="57" spans="1:56" ht="12" thickBot="1"/>
    <row r="58" spans="1:56" s="7" customFormat="1" ht="14.15" customHeight="1" thickBot="1">
      <c r="B58" s="98">
        <v>2018</v>
      </c>
      <c r="C58" s="99"/>
      <c r="D58" s="98">
        <v>2019</v>
      </c>
      <c r="E58" s="99"/>
      <c r="F58" s="98">
        <v>2020</v>
      </c>
      <c r="G58" s="99"/>
      <c r="H58" s="98">
        <v>2021</v>
      </c>
      <c r="I58" s="99"/>
      <c r="J58" s="98">
        <v>2022</v>
      </c>
      <c r="K58" s="99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</row>
    <row r="59" spans="1:56" s="7" customFormat="1" ht="13">
      <c r="A59" s="54" t="s">
        <v>7</v>
      </c>
      <c r="B59" s="84" t="s">
        <v>8</v>
      </c>
      <c r="C59" s="85" t="s">
        <v>9</v>
      </c>
      <c r="D59" s="84" t="s">
        <v>8</v>
      </c>
      <c r="E59" s="85" t="s">
        <v>9</v>
      </c>
      <c r="F59" s="84" t="s">
        <v>8</v>
      </c>
      <c r="G59" s="85" t="s">
        <v>9</v>
      </c>
      <c r="H59" s="84" t="s">
        <v>8</v>
      </c>
      <c r="I59" s="85" t="s">
        <v>9</v>
      </c>
      <c r="J59" s="84" t="s">
        <v>8</v>
      </c>
      <c r="K59" s="85" t="s">
        <v>9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</row>
    <row r="60" spans="1:56" s="7" customFormat="1" ht="13">
      <c r="A60" s="36" t="s">
        <v>0</v>
      </c>
      <c r="B60" s="88">
        <v>40.68</v>
      </c>
      <c r="C60" s="89">
        <f>B60/B70</f>
        <v>0.60716417910447762</v>
      </c>
      <c r="D60" s="88">
        <v>46.42</v>
      </c>
      <c r="E60" s="89">
        <v>0.52749999999999997</v>
      </c>
      <c r="F60" s="88">
        <v>61.1</v>
      </c>
      <c r="G60" s="89">
        <f>F60/F$70</f>
        <v>0.78333333333333333</v>
      </c>
      <c r="H60" s="88">
        <v>17.420000000000002</v>
      </c>
      <c r="I60" s="89">
        <f>H60/H$70</f>
        <v>0.21775000000000003</v>
      </c>
      <c r="J60" s="88">
        <v>4.84</v>
      </c>
      <c r="K60" s="89">
        <f>J60/J$70</f>
        <v>6.7222222222222225E-2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</row>
    <row r="61" spans="1:56" s="7" customFormat="1" ht="13">
      <c r="A61" s="36" t="s">
        <v>21</v>
      </c>
      <c r="B61" s="88">
        <v>12.32</v>
      </c>
      <c r="C61" s="89">
        <f>B61/B70</f>
        <v>0.18388059701492537</v>
      </c>
      <c r="D61" s="88">
        <v>1.58</v>
      </c>
      <c r="E61" s="89">
        <v>1.7999999999999999E-2</v>
      </c>
      <c r="F61" s="88">
        <v>2.9</v>
      </c>
      <c r="G61" s="89">
        <f t="shared" ref="G61:I70" si="2">F61/F$70</f>
        <v>3.7179487179487179E-2</v>
      </c>
      <c r="H61" s="88">
        <v>0.57999999999999996</v>
      </c>
      <c r="I61" s="89">
        <f t="shared" si="2"/>
        <v>7.2499999999999995E-3</v>
      </c>
      <c r="J61" s="88">
        <v>1.1599999999999999</v>
      </c>
      <c r="K61" s="89">
        <f t="shared" ref="K61:K69" si="3">J61/J$70</f>
        <v>1.6111111111111111E-2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</row>
    <row r="62" spans="1:56" s="7" customFormat="1" ht="13">
      <c r="A62" s="36" t="s">
        <v>3</v>
      </c>
      <c r="B62" s="88">
        <v>0</v>
      </c>
      <c r="C62" s="89">
        <f>B62/B70</f>
        <v>0</v>
      </c>
      <c r="D62" s="88">
        <v>1</v>
      </c>
      <c r="E62" s="89">
        <v>1.14E-2</v>
      </c>
      <c r="F62" s="88">
        <v>0</v>
      </c>
      <c r="G62" s="89">
        <f t="shared" si="2"/>
        <v>0</v>
      </c>
      <c r="H62" s="88">
        <v>0</v>
      </c>
      <c r="I62" s="89">
        <f t="shared" si="2"/>
        <v>0</v>
      </c>
      <c r="J62" s="88">
        <v>0</v>
      </c>
      <c r="K62" s="89">
        <f t="shared" si="3"/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</row>
    <row r="63" spans="1:56" s="7" customFormat="1" ht="13">
      <c r="A63" s="36" t="s">
        <v>1</v>
      </c>
      <c r="B63" s="88">
        <v>10</v>
      </c>
      <c r="C63" s="89">
        <f>B63/B70</f>
        <v>0.14925373134328357</v>
      </c>
      <c r="D63" s="88">
        <v>16</v>
      </c>
      <c r="E63" s="89">
        <v>0.18179999999999999</v>
      </c>
      <c r="F63" s="88">
        <v>5</v>
      </c>
      <c r="G63" s="89">
        <f t="shared" si="2"/>
        <v>6.4102564102564097E-2</v>
      </c>
      <c r="H63" s="88">
        <v>0</v>
      </c>
      <c r="I63" s="89">
        <f t="shared" si="2"/>
        <v>0</v>
      </c>
      <c r="J63" s="88">
        <v>0</v>
      </c>
      <c r="K63" s="89">
        <f t="shared" si="3"/>
        <v>0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</row>
    <row r="64" spans="1:56" s="7" customFormat="1" ht="13">
      <c r="A64" s="36" t="s">
        <v>2</v>
      </c>
      <c r="B64" s="88">
        <v>4</v>
      </c>
      <c r="C64" s="89">
        <f>B64/B70</f>
        <v>5.9701492537313432E-2</v>
      </c>
      <c r="D64" s="88">
        <v>11</v>
      </c>
      <c r="E64" s="89">
        <v>0.125</v>
      </c>
      <c r="F64" s="88">
        <v>0</v>
      </c>
      <c r="G64" s="89">
        <f t="shared" si="2"/>
        <v>0</v>
      </c>
      <c r="H64" s="88">
        <v>0</v>
      </c>
      <c r="I64" s="89">
        <f t="shared" si="2"/>
        <v>0</v>
      </c>
      <c r="J64" s="88">
        <v>0</v>
      </c>
      <c r="K64" s="89">
        <f t="shared" si="3"/>
        <v>0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</row>
    <row r="65" spans="1:64" s="7" customFormat="1" ht="12.75" customHeight="1">
      <c r="A65" s="38" t="s">
        <v>16</v>
      </c>
      <c r="B65" s="88"/>
      <c r="C65" s="89">
        <f>B65/B70</f>
        <v>0</v>
      </c>
      <c r="D65" s="88">
        <v>1</v>
      </c>
      <c r="E65" s="89">
        <v>1.14E-2</v>
      </c>
      <c r="F65" s="88">
        <v>5</v>
      </c>
      <c r="G65" s="89">
        <f t="shared" si="2"/>
        <v>6.4102564102564097E-2</v>
      </c>
      <c r="H65" s="88">
        <v>1</v>
      </c>
      <c r="I65" s="89">
        <f t="shared" si="2"/>
        <v>1.2500000000000001E-2</v>
      </c>
      <c r="J65" s="88">
        <v>0</v>
      </c>
      <c r="K65" s="89">
        <f t="shared" si="3"/>
        <v>0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</row>
    <row r="66" spans="1:64" s="7" customFormat="1" ht="13">
      <c r="A66" s="36" t="s">
        <v>29</v>
      </c>
      <c r="B66" s="88">
        <v>0</v>
      </c>
      <c r="C66" s="89">
        <f>B66/B70</f>
        <v>0</v>
      </c>
      <c r="D66" s="88">
        <v>3</v>
      </c>
      <c r="E66" s="89">
        <v>3.4099999999999998E-2</v>
      </c>
      <c r="F66" s="88">
        <v>0</v>
      </c>
      <c r="G66" s="89">
        <f t="shared" si="2"/>
        <v>0</v>
      </c>
      <c r="H66" s="88">
        <v>0</v>
      </c>
      <c r="I66" s="89">
        <f t="shared" si="2"/>
        <v>0</v>
      </c>
      <c r="J66" s="88">
        <v>0</v>
      </c>
      <c r="K66" s="89">
        <f t="shared" si="3"/>
        <v>0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</row>
    <row r="67" spans="1:64" s="7" customFormat="1" ht="13">
      <c r="A67" s="36" t="s">
        <v>28</v>
      </c>
      <c r="B67" s="88">
        <v>0</v>
      </c>
      <c r="C67" s="89">
        <f>B67/B70</f>
        <v>0</v>
      </c>
      <c r="D67" s="88">
        <v>2</v>
      </c>
      <c r="E67" s="89">
        <v>2.2700000000000001E-2</v>
      </c>
      <c r="F67" s="88">
        <v>4</v>
      </c>
      <c r="G67" s="89">
        <f t="shared" si="2"/>
        <v>5.128205128205128E-2</v>
      </c>
      <c r="H67" s="88">
        <v>61</v>
      </c>
      <c r="I67" s="89">
        <f t="shared" si="2"/>
        <v>0.76249999999999996</v>
      </c>
      <c r="J67" s="88">
        <v>66</v>
      </c>
      <c r="K67" s="89">
        <f t="shared" si="3"/>
        <v>0.91666666666666663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</row>
    <row r="68" spans="1:64" s="7" customFormat="1" ht="13">
      <c r="A68" s="36" t="s">
        <v>5</v>
      </c>
      <c r="B68" s="88">
        <v>0</v>
      </c>
      <c r="C68" s="89">
        <f>B68/B70</f>
        <v>0</v>
      </c>
      <c r="D68" s="88">
        <v>2</v>
      </c>
      <c r="E68" s="89">
        <v>2.2700000000000001E-2</v>
      </c>
      <c r="F68" s="88">
        <v>0</v>
      </c>
      <c r="G68" s="89">
        <f t="shared" si="2"/>
        <v>0</v>
      </c>
      <c r="H68" s="88">
        <v>0</v>
      </c>
      <c r="I68" s="89">
        <f t="shared" si="2"/>
        <v>0</v>
      </c>
      <c r="J68" s="88">
        <v>0</v>
      </c>
      <c r="K68" s="89">
        <f t="shared" si="3"/>
        <v>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</row>
    <row r="69" spans="1:64" s="7" customFormat="1" ht="13">
      <c r="A69" s="36" t="s">
        <v>4</v>
      </c>
      <c r="B69" s="88">
        <v>0</v>
      </c>
      <c r="C69" s="89">
        <f>B69/B70</f>
        <v>0</v>
      </c>
      <c r="D69" s="88">
        <v>4</v>
      </c>
      <c r="E69" s="89">
        <v>4.5499999999999999E-2</v>
      </c>
      <c r="F69" s="88">
        <v>0</v>
      </c>
      <c r="G69" s="89">
        <f t="shared" si="2"/>
        <v>0</v>
      </c>
      <c r="H69" s="88">
        <v>0</v>
      </c>
      <c r="I69" s="89">
        <f t="shared" si="2"/>
        <v>0</v>
      </c>
      <c r="J69" s="88">
        <v>0</v>
      </c>
      <c r="K69" s="89">
        <f t="shared" si="3"/>
        <v>0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</row>
    <row r="70" spans="1:64" s="7" customFormat="1" ht="13.5" thickBot="1">
      <c r="A70" s="36" t="s">
        <v>6</v>
      </c>
      <c r="B70" s="86">
        <f t="shared" ref="B70:C70" si="4">SUM(B60:B69)</f>
        <v>67</v>
      </c>
      <c r="C70" s="87">
        <f t="shared" si="4"/>
        <v>1</v>
      </c>
      <c r="D70" s="86">
        <f>SUM(D60:D69)</f>
        <v>88</v>
      </c>
      <c r="E70" s="87">
        <f>SUM(E60:E69)</f>
        <v>1.0001</v>
      </c>
      <c r="F70" s="86">
        <v>78</v>
      </c>
      <c r="G70" s="37">
        <f t="shared" si="2"/>
        <v>1</v>
      </c>
      <c r="H70" s="86">
        <f>SUM(H60:H69)</f>
        <v>80</v>
      </c>
      <c r="I70" s="87">
        <f>SUM(I60:I69)</f>
        <v>1</v>
      </c>
      <c r="J70" s="86">
        <f>SUM(J60:J69)</f>
        <v>72</v>
      </c>
      <c r="K70" s="87">
        <f>SUM(K60:K69)</f>
        <v>1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</row>
    <row r="71" spans="1:64" s="7" customFormat="1" ht="13">
      <c r="A71" s="39"/>
      <c r="B71" s="40"/>
      <c r="C71" s="41"/>
      <c r="D71" s="42"/>
      <c r="E71" s="35"/>
      <c r="F71" s="42"/>
      <c r="G71" s="35"/>
      <c r="H71" s="35">
        <f>SUM(F60:F69)</f>
        <v>78</v>
      </c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</row>
    <row r="72" spans="1:64" s="7" customFormat="1" ht="13">
      <c r="A72" s="39"/>
      <c r="B72" s="40"/>
      <c r="C72" s="41"/>
      <c r="D72" s="42"/>
      <c r="E72" s="35"/>
      <c r="F72" s="42"/>
      <c r="G72" s="35"/>
      <c r="H72" s="35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</row>
    <row r="73" spans="1:64" s="7" customFormat="1" ht="13">
      <c r="A73" s="39"/>
      <c r="B73" s="40"/>
      <c r="C73" s="41"/>
      <c r="D73" s="42"/>
      <c r="E73" s="35"/>
      <c r="F73" s="42"/>
      <c r="G73" s="35"/>
      <c r="H73" s="35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</row>
    <row r="74" spans="1:64" s="7" customFormat="1" ht="13">
      <c r="A74" s="39"/>
      <c r="B74" s="40"/>
      <c r="C74" s="41"/>
      <c r="D74" s="42"/>
      <c r="E74" s="35"/>
      <c r="F74" s="42"/>
      <c r="G74" s="35"/>
      <c r="H74" s="35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</row>
    <row r="75" spans="1:64" s="7" customFormat="1" ht="13">
      <c r="A75" s="39"/>
      <c r="B75" s="40"/>
      <c r="C75" s="41"/>
      <c r="D75" s="42"/>
      <c r="E75" s="35"/>
      <c r="F75" s="42"/>
      <c r="G75" s="35"/>
      <c r="H75" s="35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</row>
    <row r="76" spans="1:64" s="7" customFormat="1" ht="13">
      <c r="A76" s="39"/>
      <c r="B76" s="40"/>
      <c r="C76" s="41"/>
      <c r="D76" s="42"/>
      <c r="E76" s="35"/>
      <c r="F76" s="42"/>
      <c r="G76" s="35"/>
      <c r="H76" s="35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</row>
    <row r="90" spans="1:64" ht="41.15" customHeight="1">
      <c r="A90" s="43"/>
      <c r="B90" s="90" t="s">
        <v>33</v>
      </c>
      <c r="C90" s="90"/>
      <c r="D90" s="90"/>
      <c r="E90" s="90"/>
      <c r="F90" s="90"/>
      <c r="G90" s="43"/>
      <c r="H90" s="44"/>
      <c r="I90" s="4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ht="12" thickBot="1"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ht="13.5" thickBot="1">
      <c r="C92" s="7"/>
      <c r="D92" s="45">
        <v>2017</v>
      </c>
      <c r="E92" s="45">
        <v>2018</v>
      </c>
      <c r="F92" s="45">
        <v>2019</v>
      </c>
      <c r="G92" s="45">
        <v>2020</v>
      </c>
      <c r="H92" s="45">
        <v>2021</v>
      </c>
      <c r="I92" s="45">
        <v>2022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s="7" customFormat="1" ht="13">
      <c r="B93" s="36" t="s">
        <v>21</v>
      </c>
      <c r="C93" s="46"/>
      <c r="D93" s="47">
        <v>1</v>
      </c>
      <c r="E93" s="47">
        <v>1</v>
      </c>
      <c r="F93" s="47">
        <v>2</v>
      </c>
      <c r="G93" s="47">
        <v>4</v>
      </c>
      <c r="H93" s="47">
        <v>1</v>
      </c>
      <c r="I93" s="47">
        <v>3</v>
      </c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</row>
    <row r="94" spans="1:64" s="7" customFormat="1" ht="13">
      <c r="B94" s="36" t="s">
        <v>3</v>
      </c>
      <c r="C94" s="48"/>
      <c r="D94" s="49">
        <v>1</v>
      </c>
      <c r="E94" s="49">
        <v>1</v>
      </c>
      <c r="F94" s="49">
        <v>0</v>
      </c>
      <c r="G94" s="49">
        <v>0</v>
      </c>
      <c r="H94" s="49">
        <v>0</v>
      </c>
      <c r="I94" s="49">
        <v>0</v>
      </c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</row>
    <row r="95" spans="1:64" s="7" customFormat="1" ht="13">
      <c r="B95" s="36" t="s">
        <v>1</v>
      </c>
      <c r="C95" s="48"/>
      <c r="D95" s="49">
        <v>3</v>
      </c>
      <c r="E95" s="49">
        <v>3</v>
      </c>
      <c r="F95" s="49">
        <v>2</v>
      </c>
      <c r="G95" s="49">
        <v>2</v>
      </c>
      <c r="H95" s="49">
        <v>3</v>
      </c>
      <c r="I95" s="49">
        <v>4</v>
      </c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</row>
    <row r="96" spans="1:64" s="7" customFormat="1" ht="13">
      <c r="B96" s="36" t="s">
        <v>2</v>
      </c>
      <c r="C96" s="48"/>
      <c r="D96" s="49">
        <v>1</v>
      </c>
      <c r="E96" s="49">
        <v>2</v>
      </c>
      <c r="F96" s="49">
        <v>2</v>
      </c>
      <c r="G96" s="49">
        <v>2</v>
      </c>
      <c r="H96" s="49">
        <v>1</v>
      </c>
      <c r="I96" s="49">
        <v>2</v>
      </c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</row>
    <row r="97" spans="2:64" s="7" customFormat="1" ht="12.75" customHeight="1">
      <c r="B97" s="38" t="s">
        <v>16</v>
      </c>
      <c r="C97" s="48"/>
      <c r="D97" s="49">
        <v>2</v>
      </c>
      <c r="E97" s="49">
        <v>8</v>
      </c>
      <c r="F97" s="49">
        <v>5</v>
      </c>
      <c r="G97" s="49">
        <v>5</v>
      </c>
      <c r="H97" s="49">
        <v>6</v>
      </c>
      <c r="I97" s="49">
        <v>5</v>
      </c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</row>
    <row r="98" spans="2:64" s="7" customFormat="1" ht="12.75" customHeight="1">
      <c r="B98" s="38" t="s">
        <v>29</v>
      </c>
      <c r="C98" s="48"/>
      <c r="D98" s="49">
        <v>1</v>
      </c>
      <c r="E98" s="49"/>
      <c r="F98" s="49"/>
      <c r="G98" s="49"/>
      <c r="H98" s="49"/>
      <c r="I98" s="49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</row>
    <row r="99" spans="2:64" s="7" customFormat="1" ht="15" customHeight="1">
      <c r="B99" s="36" t="s">
        <v>28</v>
      </c>
      <c r="C99" s="48"/>
      <c r="D99" s="49">
        <v>9</v>
      </c>
      <c r="E99" s="49">
        <v>10</v>
      </c>
      <c r="F99" s="49">
        <v>6</v>
      </c>
      <c r="G99" s="49">
        <v>9</v>
      </c>
      <c r="H99" s="49">
        <v>10</v>
      </c>
      <c r="I99" s="49">
        <v>11</v>
      </c>
      <c r="J99" s="50"/>
      <c r="K99" s="50"/>
      <c r="L99" s="50"/>
      <c r="M99" s="50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</row>
    <row r="100" spans="2:64" s="7" customFormat="1" ht="15" customHeight="1">
      <c r="B100" s="36" t="s">
        <v>5</v>
      </c>
      <c r="C100" s="48"/>
      <c r="D100" s="49">
        <v>0</v>
      </c>
      <c r="E100" s="49">
        <v>0</v>
      </c>
      <c r="F100" s="49">
        <v>0</v>
      </c>
      <c r="G100" s="49">
        <v>0</v>
      </c>
      <c r="H100" s="49">
        <v>1</v>
      </c>
      <c r="I100" s="49">
        <v>0</v>
      </c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</row>
    <row r="101" spans="2:64" s="7" customFormat="1" ht="13.5" thickBot="1">
      <c r="B101" s="36" t="s">
        <v>4</v>
      </c>
      <c r="C101" s="46"/>
      <c r="D101" s="51">
        <v>0</v>
      </c>
      <c r="E101" s="51">
        <v>1</v>
      </c>
      <c r="F101" s="51">
        <v>0</v>
      </c>
      <c r="G101" s="51">
        <v>0</v>
      </c>
      <c r="H101" s="51">
        <v>0</v>
      </c>
      <c r="I101" s="51">
        <v>1</v>
      </c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</row>
    <row r="104" spans="2:64" ht="18.75" customHeight="1">
      <c r="B104" s="90" t="s">
        <v>30</v>
      </c>
      <c r="C104" s="90"/>
      <c r="D104" s="90"/>
      <c r="E104" s="90"/>
      <c r="F104" s="90"/>
      <c r="BL104" s="4"/>
    </row>
    <row r="105" spans="2:64">
      <c r="BL105" s="4"/>
    </row>
    <row r="106" spans="2:64" ht="13">
      <c r="C106" s="52">
        <v>16.760000000000002</v>
      </c>
      <c r="D106" s="39" t="s">
        <v>31</v>
      </c>
      <c r="BL106" s="4"/>
    </row>
    <row r="107" spans="2:64" ht="13">
      <c r="C107" s="53">
        <v>41.13</v>
      </c>
      <c r="D107" s="39" t="s">
        <v>32</v>
      </c>
      <c r="BL107" s="4"/>
    </row>
  </sheetData>
  <mergeCells count="15">
    <mergeCell ref="A11:G11"/>
    <mergeCell ref="A2:I2"/>
    <mergeCell ref="A3:I3"/>
    <mergeCell ref="A10:I10"/>
    <mergeCell ref="A56:I56"/>
    <mergeCell ref="B104:F104"/>
    <mergeCell ref="B90:F90"/>
    <mergeCell ref="I12:J12"/>
    <mergeCell ref="B12:D12"/>
    <mergeCell ref="E12:G12"/>
    <mergeCell ref="B58:C58"/>
    <mergeCell ref="D58:E58"/>
    <mergeCell ref="H58:I58"/>
    <mergeCell ref="F58:G58"/>
    <mergeCell ref="J58:K58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5" max="8" man="1"/>
  </rowBreaks>
  <colBreaks count="1" manualBreakCount="1">
    <brk id="9" max="1048575" man="1"/>
  </colBreaks>
  <ignoredErrors>
    <ignoredError sqref="H7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Capitol Complex</vt:lpstr>
      <vt:lpstr>'Capitol Complex'!Print_Area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Karissa J Rodorigo</cp:lastModifiedBy>
  <cp:lastPrinted>2012-09-19T18:20:16Z</cp:lastPrinted>
  <dcterms:created xsi:type="dcterms:W3CDTF">1999-06-08T15:24:14Z</dcterms:created>
  <dcterms:modified xsi:type="dcterms:W3CDTF">2022-06-24T17:35:58Z</dcterms:modified>
</cp:coreProperties>
</file>